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clanac-my.sharepoint.com/personal/kcwarburton1_uclan_ac_uk/Documents/PhD-Keziah’s MacBook Air/PhD/6. Final Document/Appendix for Dropbox/"/>
    </mc:Choice>
  </mc:AlternateContent>
  <xr:revisionPtr revIDLastSave="161" documentId="8_{3F28DECF-570B-F84F-9ACA-6DF37FB0D771}" xr6:coauthVersionLast="47" xr6:coauthVersionMax="47" xr10:uidLastSave="{778BE556-B9E7-A545-BF77-B923086433DF}"/>
  <bookViews>
    <workbookView xWindow="15380" yWindow="2800" windowWidth="30980" windowHeight="24560" activeTab="6" xr2:uid="{A779142D-B70C-224A-B21D-9FA55738A9FF}"/>
  </bookViews>
  <sheets>
    <sheet name="Combined Taphonomy 7.1.1-7.1.2" sheetId="7" r:id="rId1"/>
    <sheet name="Destruction 7.1.3-7.1.6" sheetId="1" r:id="rId2"/>
    <sheet name="Fractures 7.1.7-7.1.10" sheetId="2" r:id="rId3"/>
    <sheet name="Deposits 7.1.11-7.1.13" sheetId="3" r:id="rId4"/>
    <sheet name="Staining 7.1.14-7.1.19" sheetId="4" r:id="rId5"/>
    <sheet name="Invertebrate 7.1.20-7.1.23" sheetId="5" r:id="rId6"/>
    <sheet name="Weathering 7.1.24-7.1.26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11" i="7"/>
  <c r="D11" i="7"/>
  <c r="E11" i="7"/>
  <c r="B12" i="7" s="1"/>
  <c r="L25" i="7"/>
  <c r="K25" i="7"/>
  <c r="J25" i="7"/>
  <c r="I25" i="7"/>
  <c r="H25" i="7"/>
  <c r="G25" i="7"/>
  <c r="F25" i="7"/>
  <c r="E25" i="7"/>
  <c r="D25" i="7"/>
  <c r="C25" i="7"/>
  <c r="B25" i="7"/>
  <c r="M24" i="7"/>
  <c r="M23" i="7"/>
  <c r="M22" i="7"/>
  <c r="M21" i="7"/>
  <c r="M20" i="7"/>
  <c r="M19" i="7"/>
  <c r="M18" i="7"/>
  <c r="M17" i="7"/>
  <c r="F19" i="6"/>
  <c r="C12" i="6"/>
  <c r="D12" i="6"/>
  <c r="B12" i="6"/>
  <c r="M4" i="6"/>
  <c r="M3" i="6"/>
  <c r="C5" i="6"/>
  <c r="D5" i="6"/>
  <c r="E5" i="6"/>
  <c r="F5" i="6"/>
  <c r="G5" i="6"/>
  <c r="H5" i="6"/>
  <c r="I5" i="6"/>
  <c r="J5" i="6"/>
  <c r="K5" i="6"/>
  <c r="B5" i="6"/>
  <c r="L4" i="6"/>
  <c r="L3" i="6"/>
  <c r="B36" i="5"/>
  <c r="C36" i="5"/>
  <c r="C27" i="5"/>
  <c r="D27" i="5"/>
  <c r="B27" i="5"/>
  <c r="F17" i="5"/>
  <c r="F18" i="5"/>
  <c r="F19" i="5"/>
  <c r="F16" i="5"/>
  <c r="C11" i="5"/>
  <c r="D11" i="5"/>
  <c r="E11" i="5"/>
  <c r="B11" i="5"/>
  <c r="C62" i="4"/>
  <c r="C48" i="4"/>
  <c r="D48" i="4"/>
  <c r="E48" i="4"/>
  <c r="F48" i="4"/>
  <c r="B48" i="4"/>
  <c r="C35" i="4"/>
  <c r="D35" i="4"/>
  <c r="B35" i="4"/>
  <c r="N3" i="4"/>
  <c r="N4" i="4"/>
  <c r="N5" i="4"/>
  <c r="N6" i="4"/>
  <c r="N7" i="4"/>
  <c r="N8" i="4"/>
  <c r="N9" i="4"/>
  <c r="N10" i="4"/>
  <c r="C11" i="4"/>
  <c r="C17" i="4" s="1"/>
  <c r="D11" i="4"/>
  <c r="D18" i="4" s="1"/>
  <c r="E11" i="4"/>
  <c r="E17" i="4" s="1"/>
  <c r="F11" i="4"/>
  <c r="F18" i="4" s="1"/>
  <c r="G11" i="4"/>
  <c r="G17" i="4" s="1"/>
  <c r="H11" i="4"/>
  <c r="H17" i="4" s="1"/>
  <c r="I11" i="4"/>
  <c r="I17" i="4" s="1"/>
  <c r="J11" i="4"/>
  <c r="J19" i="4" s="1"/>
  <c r="K11" i="4"/>
  <c r="K17" i="4" s="1"/>
  <c r="L11" i="4"/>
  <c r="L17" i="4" s="1"/>
  <c r="M4" i="4"/>
  <c r="M5" i="4"/>
  <c r="M6" i="4"/>
  <c r="M7" i="4"/>
  <c r="M8" i="4"/>
  <c r="M9" i="4"/>
  <c r="M10" i="4"/>
  <c r="M3" i="4"/>
  <c r="B11" i="4"/>
  <c r="B17" i="4" s="1"/>
  <c r="C14" i="3"/>
  <c r="D14" i="3"/>
  <c r="N3" i="3"/>
  <c r="C4" i="3" s="1"/>
  <c r="M3" i="3"/>
  <c r="M4" i="3" s="1"/>
  <c r="C38" i="2"/>
  <c r="D38" i="2"/>
  <c r="E38" i="2"/>
  <c r="F38" i="2"/>
  <c r="B38" i="2"/>
  <c r="L9" i="2"/>
  <c r="M26" i="2"/>
  <c r="B27" i="2" s="1"/>
  <c r="L26" i="2"/>
  <c r="K21" i="2"/>
  <c r="J21" i="2"/>
  <c r="I21" i="2"/>
  <c r="H21" i="2"/>
  <c r="G21" i="2"/>
  <c r="F21" i="2"/>
  <c r="E21" i="2"/>
  <c r="D21" i="2"/>
  <c r="C21" i="2"/>
  <c r="B21" i="2"/>
  <c r="M20" i="2"/>
  <c r="L20" i="2"/>
  <c r="M19" i="2"/>
  <c r="L19" i="2"/>
  <c r="M18" i="2"/>
  <c r="L18" i="2"/>
  <c r="M17" i="2"/>
  <c r="L17" i="2"/>
  <c r="M16" i="2"/>
  <c r="L16" i="2"/>
  <c r="M15" i="2"/>
  <c r="L15" i="2"/>
  <c r="C10" i="2"/>
  <c r="D10" i="2"/>
  <c r="E10" i="2"/>
  <c r="F10" i="2"/>
  <c r="G10" i="2"/>
  <c r="H10" i="2"/>
  <c r="I10" i="2"/>
  <c r="J10" i="2"/>
  <c r="K10" i="2"/>
  <c r="B10" i="2"/>
  <c r="M4" i="2"/>
  <c r="M5" i="2"/>
  <c r="M6" i="2"/>
  <c r="M7" i="2"/>
  <c r="M8" i="2"/>
  <c r="M9" i="2"/>
  <c r="M3" i="2"/>
  <c r="L4" i="2"/>
  <c r="L5" i="2"/>
  <c r="L6" i="2"/>
  <c r="L7" i="2"/>
  <c r="L8" i="2"/>
  <c r="L3" i="2"/>
  <c r="H40" i="1"/>
  <c r="D41" i="1" s="1"/>
  <c r="N4" i="1"/>
  <c r="N5" i="1"/>
  <c r="N6" i="1"/>
  <c r="N7" i="1"/>
  <c r="N8" i="1"/>
  <c r="N9" i="1"/>
  <c r="N3" i="1"/>
  <c r="E16" i="1"/>
  <c r="E17" i="1"/>
  <c r="E18" i="1"/>
  <c r="E19" i="1"/>
  <c r="E20" i="1"/>
  <c r="E21" i="1"/>
  <c r="E15" i="1"/>
  <c r="C22" i="1"/>
  <c r="D22" i="1"/>
  <c r="B22" i="1"/>
  <c r="C10" i="1"/>
  <c r="D10" i="1"/>
  <c r="E10" i="1"/>
  <c r="F10" i="1"/>
  <c r="G10" i="1"/>
  <c r="H10" i="1"/>
  <c r="I10" i="1"/>
  <c r="J10" i="1"/>
  <c r="K10" i="1"/>
  <c r="L10" i="1"/>
  <c r="B10" i="1"/>
  <c r="M4" i="1"/>
  <c r="M5" i="1"/>
  <c r="M6" i="1"/>
  <c r="M7" i="1"/>
  <c r="M8" i="1"/>
  <c r="M9" i="1"/>
  <c r="M3" i="1"/>
  <c r="G28" i="1"/>
  <c r="G29" i="1"/>
  <c r="G30" i="1"/>
  <c r="G31" i="1"/>
  <c r="G32" i="1"/>
  <c r="G33" i="1"/>
  <c r="G27" i="1"/>
  <c r="C34" i="1"/>
  <c r="D34" i="1"/>
  <c r="E34" i="1"/>
  <c r="F34" i="1"/>
  <c r="B34" i="1"/>
  <c r="B20" i="4" l="1"/>
  <c r="D16" i="4"/>
  <c r="B14" i="3"/>
  <c r="F14" i="3"/>
  <c r="E14" i="3"/>
  <c r="D12" i="7"/>
  <c r="C12" i="7"/>
  <c r="M25" i="7"/>
  <c r="N25" i="7"/>
  <c r="L26" i="7" s="1"/>
  <c r="N10" i="1"/>
  <c r="G41" i="1"/>
  <c r="C41" i="1"/>
  <c r="B41" i="1"/>
  <c r="E41" i="1"/>
  <c r="F41" i="1"/>
  <c r="L20" i="4"/>
  <c r="G38" i="2"/>
  <c r="L27" i="2"/>
  <c r="L5" i="6"/>
  <c r="M5" i="6"/>
  <c r="C6" i="6"/>
  <c r="J6" i="6"/>
  <c r="K6" i="6"/>
  <c r="B6" i="6"/>
  <c r="N3" i="6"/>
  <c r="N4" i="6"/>
  <c r="H6" i="6"/>
  <c r="F6" i="6"/>
  <c r="E6" i="6"/>
  <c r="F11" i="5"/>
  <c r="D49" i="4"/>
  <c r="C49" i="4"/>
  <c r="K20" i="4"/>
  <c r="L16" i="4"/>
  <c r="K22" i="4"/>
  <c r="K21" i="4"/>
  <c r="L23" i="4"/>
  <c r="L22" i="4"/>
  <c r="L21" i="4"/>
  <c r="D22" i="4"/>
  <c r="L19" i="4"/>
  <c r="L18" i="4"/>
  <c r="F16" i="4"/>
  <c r="F21" i="4"/>
  <c r="D21" i="4"/>
  <c r="F23" i="4"/>
  <c r="F19" i="4"/>
  <c r="D19" i="4"/>
  <c r="F22" i="4"/>
  <c r="B16" i="4"/>
  <c r="H16" i="4"/>
  <c r="D23" i="4"/>
  <c r="B23" i="4"/>
  <c r="H23" i="4"/>
  <c r="B22" i="4"/>
  <c r="K16" i="4"/>
  <c r="D20" i="4"/>
  <c r="B21" i="4"/>
  <c r="K23" i="4"/>
  <c r="J22" i="4"/>
  <c r="F20" i="4"/>
  <c r="J21" i="4"/>
  <c r="J20" i="4"/>
  <c r="E22" i="4"/>
  <c r="H21" i="4"/>
  <c r="J18" i="4"/>
  <c r="F17" i="4"/>
  <c r="G16" i="4"/>
  <c r="H22" i="4"/>
  <c r="H20" i="4"/>
  <c r="B19" i="4"/>
  <c r="D17" i="4"/>
  <c r="J17" i="4"/>
  <c r="C16" i="4"/>
  <c r="C23" i="4"/>
  <c r="E23" i="4"/>
  <c r="C22" i="4"/>
  <c r="E21" i="4"/>
  <c r="C20" i="4"/>
  <c r="E20" i="4"/>
  <c r="G20" i="4"/>
  <c r="C19" i="4"/>
  <c r="E19" i="4"/>
  <c r="G19" i="4"/>
  <c r="I19" i="4"/>
  <c r="K19" i="4"/>
  <c r="H19" i="4"/>
  <c r="B18" i="4"/>
  <c r="H18" i="4"/>
  <c r="I16" i="4"/>
  <c r="G23" i="4"/>
  <c r="G22" i="4"/>
  <c r="G21" i="4"/>
  <c r="C18" i="4"/>
  <c r="E18" i="4"/>
  <c r="G18" i="4"/>
  <c r="I18" i="4"/>
  <c r="K18" i="4"/>
  <c r="J16" i="4"/>
  <c r="J23" i="4"/>
  <c r="E16" i="4"/>
  <c r="I23" i="4"/>
  <c r="I22" i="4"/>
  <c r="C21" i="4"/>
  <c r="I21" i="4"/>
  <c r="I20" i="4"/>
  <c r="M11" i="4"/>
  <c r="M21" i="4" s="1"/>
  <c r="N11" i="4"/>
  <c r="F49" i="4" s="1"/>
  <c r="B9" i="3"/>
  <c r="D9" i="3"/>
  <c r="C9" i="3"/>
  <c r="B4" i="3"/>
  <c r="L4" i="3"/>
  <c r="K4" i="3"/>
  <c r="J4" i="3"/>
  <c r="I4" i="3"/>
  <c r="H4" i="3"/>
  <c r="G4" i="3"/>
  <c r="F4" i="3"/>
  <c r="E4" i="3"/>
  <c r="D4" i="3"/>
  <c r="D27" i="2"/>
  <c r="K27" i="2"/>
  <c r="I27" i="2"/>
  <c r="J27" i="2"/>
  <c r="H27" i="2"/>
  <c r="G27" i="2"/>
  <c r="F27" i="2"/>
  <c r="E27" i="2"/>
  <c r="C27" i="2"/>
  <c r="L10" i="2"/>
  <c r="M10" i="2"/>
  <c r="N8" i="2" s="1"/>
  <c r="L21" i="2"/>
  <c r="M21" i="2"/>
  <c r="N19" i="2" s="1"/>
  <c r="O4" i="1"/>
  <c r="O6" i="1"/>
  <c r="O7" i="1"/>
  <c r="O8" i="1"/>
  <c r="O9" i="1"/>
  <c r="O3" i="1"/>
  <c r="O5" i="1"/>
  <c r="E22" i="1"/>
  <c r="F19" i="1" s="1"/>
  <c r="M10" i="1"/>
  <c r="G34" i="1"/>
  <c r="B35" i="1" s="1"/>
  <c r="D28" i="5" l="1"/>
  <c r="C37" i="5"/>
  <c r="B37" i="5"/>
  <c r="C12" i="5"/>
  <c r="E12" i="5"/>
  <c r="G17" i="5"/>
  <c r="B12" i="5"/>
  <c r="G18" i="5"/>
  <c r="G16" i="5"/>
  <c r="D12" i="5"/>
  <c r="G19" i="5"/>
  <c r="I26" i="7"/>
  <c r="F26" i="7"/>
  <c r="D26" i="7"/>
  <c r="C26" i="7"/>
  <c r="H26" i="7"/>
  <c r="J26" i="7"/>
  <c r="G26" i="7"/>
  <c r="E26" i="7"/>
  <c r="B26" i="7"/>
  <c r="M26" i="7"/>
  <c r="K26" i="7"/>
  <c r="E49" i="4"/>
  <c r="C39" i="2"/>
  <c r="D39" i="2"/>
  <c r="E39" i="2"/>
  <c r="F39" i="2"/>
  <c r="B39" i="2"/>
  <c r="I11" i="2"/>
  <c r="D11" i="2"/>
  <c r="N5" i="2"/>
  <c r="C20" i="6"/>
  <c r="D20" i="6"/>
  <c r="B20" i="6"/>
  <c r="E20" i="6"/>
  <c r="L6" i="6"/>
  <c r="F20" i="6"/>
  <c r="C13" i="6"/>
  <c r="G6" i="6"/>
  <c r="D13" i="6"/>
  <c r="D6" i="6"/>
  <c r="I6" i="6"/>
  <c r="B13" i="6"/>
  <c r="B28" i="5"/>
  <c r="C28" i="5"/>
  <c r="C55" i="4"/>
  <c r="C54" i="4"/>
  <c r="B49" i="4"/>
  <c r="O10" i="4"/>
  <c r="C36" i="4"/>
  <c r="D36" i="4"/>
  <c r="B36" i="4"/>
  <c r="M20" i="4"/>
  <c r="M23" i="4"/>
  <c r="M19" i="4"/>
  <c r="M22" i="4"/>
  <c r="M17" i="4"/>
  <c r="M16" i="4"/>
  <c r="M18" i="4"/>
  <c r="G12" i="4"/>
  <c r="H12" i="4"/>
  <c r="I12" i="4"/>
  <c r="F12" i="4"/>
  <c r="J12" i="4"/>
  <c r="O5" i="4"/>
  <c r="O4" i="4"/>
  <c r="O9" i="4"/>
  <c r="B12" i="4"/>
  <c r="L12" i="4"/>
  <c r="O8" i="4"/>
  <c r="M12" i="4"/>
  <c r="C12" i="4"/>
  <c r="K12" i="4"/>
  <c r="D12" i="4"/>
  <c r="O7" i="4"/>
  <c r="O3" i="4"/>
  <c r="O6" i="4"/>
  <c r="E12" i="4"/>
  <c r="J11" i="2"/>
  <c r="E11" i="2"/>
  <c r="B11" i="2"/>
  <c r="N9" i="2"/>
  <c r="N15" i="2"/>
  <c r="N20" i="2"/>
  <c r="N18" i="2"/>
  <c r="N17" i="2"/>
  <c r="N16" i="2"/>
  <c r="N7" i="2"/>
  <c r="K11" i="2"/>
  <c r="N4" i="2"/>
  <c r="B22" i="2"/>
  <c r="F22" i="2"/>
  <c r="H22" i="2"/>
  <c r="E22" i="2"/>
  <c r="G22" i="2"/>
  <c r="I22" i="2"/>
  <c r="J22" i="2"/>
  <c r="D22" i="2"/>
  <c r="C11" i="2"/>
  <c r="N3" i="2"/>
  <c r="N6" i="2"/>
  <c r="L11" i="2"/>
  <c r="L22" i="2"/>
  <c r="H11" i="2"/>
  <c r="G11" i="2"/>
  <c r="F11" i="2"/>
  <c r="K22" i="2"/>
  <c r="C22" i="2"/>
  <c r="E35" i="1"/>
  <c r="F17" i="1"/>
  <c r="C23" i="1"/>
  <c r="F21" i="1"/>
  <c r="F18" i="1"/>
  <c r="D23" i="1"/>
  <c r="B23" i="1"/>
  <c r="F20" i="1"/>
  <c r="F16" i="1"/>
  <c r="F15" i="1"/>
  <c r="F35" i="1"/>
  <c r="E11" i="1"/>
  <c r="F11" i="1"/>
  <c r="B11" i="1"/>
  <c r="G11" i="1"/>
  <c r="H11" i="1"/>
  <c r="I11" i="1"/>
  <c r="H30" i="1"/>
  <c r="C11" i="1"/>
  <c r="H27" i="1"/>
  <c r="K11" i="1"/>
  <c r="H33" i="1"/>
  <c r="D11" i="1"/>
  <c r="H29" i="1"/>
  <c r="L11" i="1"/>
  <c r="H28" i="1"/>
  <c r="C35" i="1"/>
  <c r="M11" i="1"/>
  <c r="D35" i="1"/>
  <c r="H32" i="1"/>
  <c r="J11" i="1"/>
  <c r="H31" i="1"/>
</calcChain>
</file>

<file path=xl/sharedStrings.xml><?xml version="1.0" encoding="utf-8"?>
<sst xmlns="http://schemas.openxmlformats.org/spreadsheetml/2006/main" count="348" uniqueCount="104">
  <si>
    <t>Side</t>
  </si>
  <si>
    <t>L</t>
  </si>
  <si>
    <t>R</t>
  </si>
  <si>
    <t>U/S</t>
  </si>
  <si>
    <t>Fractures</t>
  </si>
  <si>
    <t>Deposits</t>
  </si>
  <si>
    <t>Destruction</t>
  </si>
  <si>
    <t>Invertebrate</t>
  </si>
  <si>
    <t>Root</t>
  </si>
  <si>
    <t>Staining</t>
  </si>
  <si>
    <t>Surface Effects</t>
  </si>
  <si>
    <t>Weathering</t>
  </si>
  <si>
    <t>View</t>
  </si>
  <si>
    <t>Dors</t>
  </si>
  <si>
    <t>RLat</t>
  </si>
  <si>
    <t>Sup</t>
  </si>
  <si>
    <t>Post</t>
  </si>
  <si>
    <t>Palm</t>
  </si>
  <si>
    <t>Ant</t>
  </si>
  <si>
    <t>Inf</t>
  </si>
  <si>
    <t>Plant</t>
  </si>
  <si>
    <t>Lat</t>
  </si>
  <si>
    <t>Med</t>
  </si>
  <si>
    <t>LLat</t>
  </si>
  <si>
    <t>Lat combined</t>
  </si>
  <si>
    <t>Llat</t>
  </si>
  <si>
    <t>Element</t>
  </si>
  <si>
    <t>Vertebra</t>
  </si>
  <si>
    <t>Long Bones</t>
  </si>
  <si>
    <t>Flat/Irregular</t>
  </si>
  <si>
    <t>Hands, Feet &amp; Patella</t>
  </si>
  <si>
    <t>Cranial</t>
  </si>
  <si>
    <t>Cortical removal without exposure</t>
  </si>
  <si>
    <t>Porosity</t>
  </si>
  <si>
    <t>Hole</t>
  </si>
  <si>
    <t>Crush</t>
  </si>
  <si>
    <t>Exposure of opposite surface</t>
  </si>
  <si>
    <t>Exposure of trabecular bone</t>
  </si>
  <si>
    <t>Recent Edgewear</t>
  </si>
  <si>
    <t>Total</t>
  </si>
  <si>
    <t>Transverse</t>
  </si>
  <si>
    <t>Other</t>
  </si>
  <si>
    <t>Step/Columnar</t>
  </si>
  <si>
    <t>Longitudinal</t>
  </si>
  <si>
    <t>Comminuted</t>
  </si>
  <si>
    <t>Oblique Dry</t>
  </si>
  <si>
    <t>Cracking</t>
  </si>
  <si>
    <t>Hands,Feet &amp; Patella</t>
  </si>
  <si>
    <t>Thin/Flaked</t>
  </si>
  <si>
    <t>Lat Combined</t>
  </si>
  <si>
    <t>Stain Desc</t>
  </si>
  <si>
    <t>Dark Matt</t>
  </si>
  <si>
    <t>Dark Soil</t>
  </si>
  <si>
    <t>Dark Spotted</t>
  </si>
  <si>
    <t>Light Brown/Orange</t>
  </si>
  <si>
    <t>Light Matt</t>
  </si>
  <si>
    <t>Light Orange/Brown</t>
  </si>
  <si>
    <t>Light Soil</t>
  </si>
  <si>
    <t>Light Spotted</t>
  </si>
  <si>
    <t>ModExMod</t>
  </si>
  <si>
    <t>Y</t>
  </si>
  <si>
    <t>N</t>
  </si>
  <si>
    <t>%</t>
  </si>
  <si>
    <t>Count</t>
  </si>
  <si>
    <t>HBC437</t>
  </si>
  <si>
    <t>HBC436</t>
  </si>
  <si>
    <t>HBC413</t>
  </si>
  <si>
    <t>HBC411</t>
  </si>
  <si>
    <t>HBC408</t>
  </si>
  <si>
    <t>HBC404</t>
  </si>
  <si>
    <t>HBC402</t>
  </si>
  <si>
    <t>HBC400</t>
  </si>
  <si>
    <t>Furrow</t>
  </si>
  <si>
    <t>Gouge</t>
  </si>
  <si>
    <t>Pitting</t>
  </si>
  <si>
    <t>Striation</t>
  </si>
  <si>
    <t>Linear</t>
  </si>
  <si>
    <t>Delamination/Peeling</t>
  </si>
  <si>
    <t>Table 7.1.2: Frequencies according to anatomical view for all modifications</t>
  </si>
  <si>
    <t>Table 7.1.1: Frequencies according to anatomical side for all modifications</t>
  </si>
  <si>
    <t>Table 7.1.3: Frequencies according to anatomical view for destruction</t>
  </si>
  <si>
    <t>Table 7.1.4: Frequencies according to anatomical side for destruction</t>
  </si>
  <si>
    <t>Table 7.1.5: Frequencies according to element group for destruction</t>
  </si>
  <si>
    <t>Table 7.1.6: Frequencies according to anatomical view for crushing</t>
  </si>
  <si>
    <t>Table 7.1.7: Frequencies according to anatomical view for fractures</t>
  </si>
  <si>
    <t>Table 7.1.8: Frequencies according to anatomical view for fractures (excluding incomplete cracking)</t>
  </si>
  <si>
    <t>Table 7.1.9: Frequencies according to anatomical view for incomplete cracking</t>
  </si>
  <si>
    <t>Table 7.1.10: Frequencies according to element group for fractures</t>
  </si>
  <si>
    <t>Table 7.1.11: Frequencies according to anatomical view for deposits</t>
  </si>
  <si>
    <t>Table 7.1.12: Frequencies according to anatomical side for deposits</t>
  </si>
  <si>
    <t>Table 7.1.13: Frequencies according to element group for deposits</t>
  </si>
  <si>
    <t>Table 7.1.14: Frequencies according to anatomical view for staining</t>
  </si>
  <si>
    <t>Table 7.1.15: Percentages according to anatomical view for staining</t>
  </si>
  <si>
    <t>Table 7.1.16: Frequencies according to anatomical side for staining</t>
  </si>
  <si>
    <t>Table 7.1.17: Frequencies according to element for staining</t>
  </si>
  <si>
    <t>Table 7.1.18: ModExMod counts</t>
  </si>
  <si>
    <t>Table 7.1.19: ModExMod counts per stain type</t>
  </si>
  <si>
    <t>Table 7.1.20: Frequencies according to anatomical view for invertebrate activity</t>
  </si>
  <si>
    <t>Table 7.1.21: Frequencies according to anatomical view for invertebrate activity</t>
  </si>
  <si>
    <t>Table 7.1.22: Frequencies according to anatomical side for invertebrate activity</t>
  </si>
  <si>
    <t>Table 7.1.23: Frequencies according to element group for invertebrate activity</t>
  </si>
  <si>
    <t>Table 7.1.24: Frequencies according to anatomical view for weathering</t>
  </si>
  <si>
    <t>Table 7.1.25: Frequencies according to anatomical side for weathering</t>
  </si>
  <si>
    <t>Table 7.1.26: Frequencies according to element group for weathering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</si>
</sst>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2" borderId="0" xfId="0" applyNumberFormat="1" applyFill="1"/>
    <xf numFmtId="0" fontId="0" fillId="3" borderId="0" xfId="0" applyFill="1"/>
    <xf numFmtId="0" fontId="1" fillId="0" borderId="0" xfId="0" applyFont="1"/>
    <xf numFmtId="0" fontId="1" fillId="0" borderId="14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1" xfId="0" applyFill="1" applyBorder="1"/>
    <xf numFmtId="0" fontId="1" fillId="0" borderId="16" xfId="0" applyFont="1" applyBorder="1"/>
    <xf numFmtId="0" fontId="1" fillId="0" borderId="17" xfId="0" applyFont="1" applyBorder="1"/>
    <xf numFmtId="0" fontId="1" fillId="3" borderId="17" xfId="0" applyFont="1" applyFill="1" applyBorder="1"/>
    <xf numFmtId="0" fontId="1" fillId="0" borderId="18" xfId="0" applyFont="1" applyBorder="1"/>
    <xf numFmtId="0" fontId="0" fillId="3" borderId="7" xfId="0" applyFill="1" applyBorder="1"/>
    <xf numFmtId="0" fontId="0" fillId="3" borderId="12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0" borderId="2" xfId="0" applyBorder="1"/>
    <xf numFmtId="10" fontId="0" fillId="0" borderId="0" xfId="0" applyNumberFormat="1"/>
    <xf numFmtId="10" fontId="0" fillId="2" borderId="0" xfId="0" applyNumberFormat="1" applyFill="1"/>
    <xf numFmtId="10" fontId="0" fillId="2" borderId="1" xfId="0" applyNumberFormat="1" applyFill="1" applyBorder="1"/>
    <xf numFmtId="0" fontId="0" fillId="4" borderId="15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4" borderId="25" xfId="0" applyFill="1" applyBorder="1"/>
    <xf numFmtId="10" fontId="0" fillId="2" borderId="26" xfId="0" applyNumberFormat="1" applyFill="1" applyBorder="1"/>
    <xf numFmtId="0" fontId="0" fillId="4" borderId="0" xfId="0" applyFill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0" fontId="0" fillId="2" borderId="12" xfId="0" applyNumberFormat="1" applyFill="1" applyBorder="1"/>
    <xf numFmtId="10" fontId="0" fillId="2" borderId="13" xfId="0" applyNumberFormat="1" applyFill="1" applyBorder="1"/>
    <xf numFmtId="0" fontId="0" fillId="0" borderId="30" xfId="0" applyBorder="1"/>
    <xf numFmtId="0" fontId="0" fillId="0" borderId="26" xfId="0" applyBorder="1"/>
    <xf numFmtId="10" fontId="0" fillId="2" borderId="31" xfId="0" applyNumberFormat="1" applyFill="1" applyBorder="1"/>
    <xf numFmtId="0" fontId="0" fillId="0" borderId="25" xfId="0" applyBorder="1"/>
    <xf numFmtId="0" fontId="0" fillId="0" borderId="15" xfId="0" applyBorder="1"/>
    <xf numFmtId="0" fontId="0" fillId="0" borderId="32" xfId="0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24" xfId="0" applyFill="1" applyBorder="1"/>
    <xf numFmtId="0" fontId="0" fillId="0" borderId="34" xfId="0" applyBorder="1"/>
    <xf numFmtId="0" fontId="0" fillId="0" borderId="35" xfId="0" applyBorder="1"/>
    <xf numFmtId="0" fontId="0" fillId="5" borderId="8" xfId="0" applyFill="1" applyBorder="1"/>
    <xf numFmtId="0" fontId="0" fillId="5" borderId="32" xfId="0" applyFill="1" applyBorder="1"/>
    <xf numFmtId="0" fontId="0" fillId="5" borderId="36" xfId="0" applyFill="1" applyBorder="1"/>
    <xf numFmtId="0" fontId="0" fillId="5" borderId="0" xfId="0" applyFill="1"/>
    <xf numFmtId="10" fontId="0" fillId="5" borderId="0" xfId="0" applyNumberFormat="1" applyFill="1"/>
    <xf numFmtId="10" fontId="0" fillId="6" borderId="0" xfId="0" applyNumberFormat="1" applyFill="1"/>
    <xf numFmtId="0" fontId="0" fillId="0" borderId="31" xfId="0" applyBorder="1"/>
    <xf numFmtId="0" fontId="1" fillId="0" borderId="35" xfId="0" applyFont="1" applyBorder="1"/>
    <xf numFmtId="0" fontId="0" fillId="0" borderId="37" xfId="0" applyBorder="1"/>
    <xf numFmtId="0" fontId="0" fillId="0" borderId="38" xfId="0" applyBorder="1"/>
    <xf numFmtId="0" fontId="1" fillId="5" borderId="5" xfId="0" applyFont="1" applyFill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5" borderId="18" xfId="0" applyFont="1" applyFill="1" applyBorder="1"/>
    <xf numFmtId="10" fontId="0" fillId="0" borderId="1" xfId="0" applyNumberFormat="1" applyBorder="1"/>
    <xf numFmtId="10" fontId="0" fillId="0" borderId="7" xfId="0" applyNumberFormat="1" applyBorder="1"/>
    <xf numFmtId="10" fontId="0" fillId="5" borderId="8" xfId="0" applyNumberFormat="1" applyFill="1" applyBorder="1"/>
    <xf numFmtId="10" fontId="0" fillId="5" borderId="10" xfId="0" applyNumberFormat="1" applyFill="1" applyBorder="1"/>
    <xf numFmtId="10" fontId="0" fillId="0" borderId="12" xfId="0" applyNumberFormat="1" applyBorder="1"/>
    <xf numFmtId="10" fontId="0" fillId="5" borderId="13" xfId="0" applyNumberFormat="1" applyFill="1" applyBorder="1"/>
    <xf numFmtId="10" fontId="0" fillId="0" borderId="6" xfId="0" applyNumberFormat="1" applyBorder="1"/>
    <xf numFmtId="10" fontId="0" fillId="0" borderId="9" xfId="0" applyNumberFormat="1" applyBorder="1"/>
    <xf numFmtId="10" fontId="0" fillId="0" borderId="11" xfId="0" applyNumberFormat="1" applyBorder="1"/>
    <xf numFmtId="10" fontId="0" fillId="2" borderId="9" xfId="0" applyNumberFormat="1" applyFill="1" applyBorder="1"/>
    <xf numFmtId="10" fontId="0" fillId="7" borderId="1" xfId="0" applyNumberFormat="1" applyFill="1" applyBorder="1"/>
    <xf numFmtId="10" fontId="0" fillId="7" borderId="12" xfId="0" applyNumberFormat="1" applyFill="1" applyBorder="1"/>
    <xf numFmtId="0" fontId="1" fillId="0" borderId="33" xfId="0" applyFont="1" applyBorder="1"/>
    <xf numFmtId="0" fontId="0" fillId="2" borderId="5" xfId="0" applyFill="1" applyBorder="1"/>
    <xf numFmtId="10" fontId="0" fillId="2" borderId="8" xfId="0" applyNumberFormat="1" applyFill="1" applyBorder="1"/>
    <xf numFmtId="0" fontId="0" fillId="0" borderId="19" xfId="0" applyBorder="1"/>
    <xf numFmtId="2" fontId="0" fillId="0" borderId="0" xfId="0" applyNumberFormat="1"/>
    <xf numFmtId="0" fontId="2" fillId="0" borderId="0" xfId="0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80E1-F750-704E-8BE4-605A08064955}">
  <dimension ref="A1:N26"/>
  <sheetViews>
    <sheetView workbookViewId="0">
      <selection activeCell="D55" sqref="D55"/>
    </sheetView>
  </sheetViews>
  <sheetFormatPr baseColWidth="10" defaultRowHeight="16" x14ac:dyDescent="0.2"/>
  <sheetData>
    <row r="1" spans="1:13" ht="17" thickBot="1" x14ac:dyDescent="0.25">
      <c r="A1" t="s">
        <v>79</v>
      </c>
    </row>
    <row r="2" spans="1:13" ht="17" thickBot="1" x14ac:dyDescent="0.25">
      <c r="A2" s="17"/>
      <c r="B2" s="18" t="s">
        <v>1</v>
      </c>
      <c r="C2" s="19" t="s">
        <v>2</v>
      </c>
      <c r="D2" s="20" t="s">
        <v>3</v>
      </c>
      <c r="E2" s="16"/>
    </row>
    <row r="3" spans="1:13" x14ac:dyDescent="0.2">
      <c r="A3" s="5" t="s">
        <v>4</v>
      </c>
      <c r="B3" s="6">
        <v>66</v>
      </c>
      <c r="C3" s="6">
        <v>66</v>
      </c>
      <c r="D3" s="7">
        <v>12</v>
      </c>
    </row>
    <row r="4" spans="1:13" x14ac:dyDescent="0.2">
      <c r="A4" s="8" t="s">
        <v>5</v>
      </c>
      <c r="B4" s="1">
        <v>48</v>
      </c>
      <c r="C4" s="1">
        <v>110</v>
      </c>
      <c r="D4" s="9">
        <v>0</v>
      </c>
    </row>
    <row r="5" spans="1:13" x14ac:dyDescent="0.2">
      <c r="A5" s="8" t="s">
        <v>6</v>
      </c>
      <c r="B5" s="1">
        <v>216</v>
      </c>
      <c r="C5" s="1">
        <v>247</v>
      </c>
      <c r="D5" s="9">
        <v>25</v>
      </c>
    </row>
    <row r="6" spans="1:13" x14ac:dyDescent="0.2">
      <c r="A6" s="8" t="s">
        <v>7</v>
      </c>
      <c r="B6" s="1">
        <v>69</v>
      </c>
      <c r="C6" s="1">
        <v>16</v>
      </c>
      <c r="D6" s="9">
        <v>1</v>
      </c>
    </row>
    <row r="7" spans="1:13" x14ac:dyDescent="0.2">
      <c r="A7" s="8" t="s">
        <v>8</v>
      </c>
      <c r="B7" s="1">
        <v>1</v>
      </c>
      <c r="C7" s="1">
        <v>0</v>
      </c>
      <c r="D7" s="9">
        <v>0</v>
      </c>
    </row>
    <row r="8" spans="1:13" x14ac:dyDescent="0.2">
      <c r="A8" s="8" t="s">
        <v>9</v>
      </c>
      <c r="B8" s="1">
        <v>372</v>
      </c>
      <c r="C8" s="1">
        <v>371</v>
      </c>
      <c r="D8" s="9">
        <v>102</v>
      </c>
    </row>
    <row r="9" spans="1:13" x14ac:dyDescent="0.2">
      <c r="A9" s="8" t="s">
        <v>10</v>
      </c>
      <c r="B9" s="1">
        <v>2</v>
      </c>
      <c r="C9" s="1">
        <v>4</v>
      </c>
      <c r="D9" s="9">
        <v>0</v>
      </c>
    </row>
    <row r="10" spans="1:13" ht="17" thickBot="1" x14ac:dyDescent="0.25">
      <c r="A10" s="10" t="s">
        <v>11</v>
      </c>
      <c r="B10" s="11">
        <v>83</v>
      </c>
      <c r="C10" s="11">
        <v>175</v>
      </c>
      <c r="D10" s="12">
        <v>8</v>
      </c>
    </row>
    <row r="11" spans="1:13" ht="17" thickBot="1" x14ac:dyDescent="0.25">
      <c r="A11" s="2"/>
      <c r="B11" s="3">
        <f>SUM(B3:B10)</f>
        <v>857</v>
      </c>
      <c r="C11" s="3">
        <f>SUM(C3:C10)</f>
        <v>989</v>
      </c>
      <c r="D11" s="4">
        <f>SUM(D3:D10)</f>
        <v>148</v>
      </c>
      <c r="E11">
        <f>SUM(B11:D11)</f>
        <v>1994</v>
      </c>
    </row>
    <row r="12" spans="1:13" x14ac:dyDescent="0.2">
      <c r="B12" s="14">
        <f>B11/E11*100</f>
        <v>42.978936810431293</v>
      </c>
      <c r="C12" s="14">
        <f>C11/E11*100</f>
        <v>49.598796389167504</v>
      </c>
      <c r="D12" s="14">
        <f>D11/E11*100</f>
        <v>7.4222668004012036</v>
      </c>
    </row>
    <row r="13" spans="1:13" x14ac:dyDescent="0.2">
      <c r="B13" s="97"/>
      <c r="C13" s="97"/>
      <c r="D13" s="97"/>
    </row>
    <row r="14" spans="1:13" x14ac:dyDescent="0.2">
      <c r="B14" s="97"/>
      <c r="C14" s="97"/>
      <c r="D14" s="97"/>
    </row>
    <row r="15" spans="1:13" ht="17" thickBot="1" x14ac:dyDescent="0.25">
      <c r="A15" t="s">
        <v>78</v>
      </c>
    </row>
    <row r="16" spans="1:13" s="16" customFormat="1" ht="17" thickBot="1" x14ac:dyDescent="0.25">
      <c r="A16" s="99" t="s">
        <v>12</v>
      </c>
      <c r="B16" s="22" t="s">
        <v>13</v>
      </c>
      <c r="C16" s="23" t="s">
        <v>17</v>
      </c>
      <c r="D16" s="23" t="s">
        <v>20</v>
      </c>
      <c r="E16" s="23" t="s">
        <v>16</v>
      </c>
      <c r="F16" s="23" t="s">
        <v>18</v>
      </c>
      <c r="G16" s="23" t="s">
        <v>19</v>
      </c>
      <c r="H16" s="23" t="s">
        <v>15</v>
      </c>
      <c r="I16" s="23" t="s">
        <v>22</v>
      </c>
      <c r="J16" s="24" t="s">
        <v>21</v>
      </c>
      <c r="K16" s="24" t="s">
        <v>25</v>
      </c>
      <c r="L16" s="24" t="s">
        <v>14</v>
      </c>
      <c r="M16" s="25" t="s">
        <v>24</v>
      </c>
    </row>
    <row r="17" spans="1:14" x14ac:dyDescent="0.2">
      <c r="A17" s="5" t="s">
        <v>5</v>
      </c>
      <c r="B17" s="6">
        <v>34</v>
      </c>
      <c r="C17" s="6">
        <v>3</v>
      </c>
      <c r="D17" s="6">
        <v>29</v>
      </c>
      <c r="E17" s="6">
        <v>47</v>
      </c>
      <c r="F17" s="6">
        <v>52</v>
      </c>
      <c r="G17" s="6">
        <v>21</v>
      </c>
      <c r="H17" s="6">
        <v>15</v>
      </c>
      <c r="I17" s="6">
        <v>1</v>
      </c>
      <c r="J17" s="26">
        <v>2</v>
      </c>
      <c r="K17" s="26">
        <v>9</v>
      </c>
      <c r="L17" s="26">
        <v>12</v>
      </c>
      <c r="M17" s="7">
        <f t="shared" ref="M17:M24" si="0">K17+J17+L17</f>
        <v>23</v>
      </c>
    </row>
    <row r="18" spans="1:14" x14ac:dyDescent="0.2">
      <c r="A18" s="8" t="s">
        <v>6</v>
      </c>
      <c r="B18" s="1">
        <v>100</v>
      </c>
      <c r="C18" s="1">
        <v>17</v>
      </c>
      <c r="D18" s="1">
        <v>82</v>
      </c>
      <c r="E18" s="1">
        <v>164</v>
      </c>
      <c r="F18" s="1">
        <v>127</v>
      </c>
      <c r="G18" s="1">
        <v>37</v>
      </c>
      <c r="H18" s="1">
        <v>48</v>
      </c>
      <c r="I18" s="1">
        <v>13</v>
      </c>
      <c r="J18" s="21">
        <v>9</v>
      </c>
      <c r="K18" s="21">
        <v>18</v>
      </c>
      <c r="L18" s="21">
        <v>18</v>
      </c>
      <c r="M18" s="9">
        <f t="shared" si="0"/>
        <v>45</v>
      </c>
    </row>
    <row r="19" spans="1:14" x14ac:dyDescent="0.2">
      <c r="A19" s="8" t="s">
        <v>4</v>
      </c>
      <c r="B19" s="1">
        <v>7</v>
      </c>
      <c r="C19" s="1">
        <v>0</v>
      </c>
      <c r="D19" s="1">
        <v>7</v>
      </c>
      <c r="E19" s="1">
        <v>55</v>
      </c>
      <c r="F19" s="1">
        <v>57</v>
      </c>
      <c r="G19" s="1">
        <v>15</v>
      </c>
      <c r="H19" s="1">
        <v>18</v>
      </c>
      <c r="I19" s="1">
        <v>17</v>
      </c>
      <c r="J19" s="21">
        <v>25</v>
      </c>
      <c r="K19" s="21">
        <v>11</v>
      </c>
      <c r="L19" s="21">
        <v>6</v>
      </c>
      <c r="M19" s="9">
        <f t="shared" si="0"/>
        <v>42</v>
      </c>
    </row>
    <row r="20" spans="1:14" x14ac:dyDescent="0.2">
      <c r="A20" s="8" t="s">
        <v>7</v>
      </c>
      <c r="B20" s="1">
        <v>0</v>
      </c>
      <c r="C20" s="1">
        <v>0</v>
      </c>
      <c r="D20" s="1">
        <v>0</v>
      </c>
      <c r="E20" s="1">
        <v>24</v>
      </c>
      <c r="F20" s="1">
        <v>29</v>
      </c>
      <c r="G20" s="1">
        <v>0</v>
      </c>
      <c r="H20" s="1">
        <v>0</v>
      </c>
      <c r="I20" s="1">
        <v>22</v>
      </c>
      <c r="J20" s="21">
        <v>11</v>
      </c>
      <c r="K20" s="21">
        <v>0</v>
      </c>
      <c r="L20" s="21">
        <v>0</v>
      </c>
      <c r="M20" s="9">
        <f t="shared" si="0"/>
        <v>11</v>
      </c>
    </row>
    <row r="21" spans="1:14" x14ac:dyDescent="0.2">
      <c r="A21" s="8" t="s">
        <v>8</v>
      </c>
      <c r="B21" s="1">
        <v>1</v>
      </c>
      <c r="C21" s="1">
        <v>0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21">
        <v>0</v>
      </c>
      <c r="K21" s="21">
        <v>0</v>
      </c>
      <c r="L21" s="21">
        <v>0</v>
      </c>
      <c r="M21" s="9">
        <f t="shared" si="0"/>
        <v>0</v>
      </c>
    </row>
    <row r="22" spans="1:14" x14ac:dyDescent="0.2">
      <c r="A22" s="8" t="s">
        <v>9</v>
      </c>
      <c r="B22" s="1">
        <v>118</v>
      </c>
      <c r="C22" s="1">
        <v>19</v>
      </c>
      <c r="D22" s="1">
        <v>90</v>
      </c>
      <c r="E22" s="1">
        <v>285</v>
      </c>
      <c r="F22" s="1">
        <v>208</v>
      </c>
      <c r="G22" s="1">
        <v>57</v>
      </c>
      <c r="H22" s="1">
        <v>71</v>
      </c>
      <c r="I22" s="1">
        <v>98</v>
      </c>
      <c r="J22" s="21">
        <v>60</v>
      </c>
      <c r="K22" s="21">
        <v>54</v>
      </c>
      <c r="L22" s="21">
        <v>51</v>
      </c>
      <c r="M22" s="9">
        <f t="shared" si="0"/>
        <v>165</v>
      </c>
    </row>
    <row r="23" spans="1:14" x14ac:dyDescent="0.2">
      <c r="A23" s="8" t="s">
        <v>10</v>
      </c>
      <c r="B23" s="1">
        <v>0</v>
      </c>
      <c r="C23" s="1">
        <v>0</v>
      </c>
      <c r="D23" s="1">
        <v>0</v>
      </c>
      <c r="E23" s="1">
        <v>1</v>
      </c>
      <c r="F23" s="1">
        <v>3</v>
      </c>
      <c r="G23" s="1">
        <v>0</v>
      </c>
      <c r="H23" s="1">
        <v>0</v>
      </c>
      <c r="I23" s="1">
        <v>1</v>
      </c>
      <c r="J23" s="21">
        <v>1</v>
      </c>
      <c r="K23" s="21">
        <v>0</v>
      </c>
      <c r="L23" s="21">
        <v>0</v>
      </c>
      <c r="M23" s="9">
        <f t="shared" si="0"/>
        <v>1</v>
      </c>
    </row>
    <row r="24" spans="1:14" ht="17" thickBot="1" x14ac:dyDescent="0.25">
      <c r="A24" s="10" t="s">
        <v>11</v>
      </c>
      <c r="B24" s="11">
        <v>12</v>
      </c>
      <c r="C24" s="11">
        <v>0</v>
      </c>
      <c r="D24" s="11">
        <v>8</v>
      </c>
      <c r="E24" s="11">
        <v>93</v>
      </c>
      <c r="F24" s="11">
        <v>82</v>
      </c>
      <c r="G24" s="11">
        <v>13</v>
      </c>
      <c r="H24" s="11">
        <v>29</v>
      </c>
      <c r="I24" s="11">
        <v>24</v>
      </c>
      <c r="J24" s="27">
        <v>22</v>
      </c>
      <c r="K24" s="27">
        <v>10</v>
      </c>
      <c r="L24" s="27">
        <v>7</v>
      </c>
      <c r="M24" s="12">
        <f t="shared" si="0"/>
        <v>39</v>
      </c>
    </row>
    <row r="25" spans="1:14" ht="17" thickBot="1" x14ac:dyDescent="0.25">
      <c r="A25" s="31"/>
      <c r="B25" s="28">
        <f t="shared" ref="B25:M25" si="1">SUM(B17:B24)</f>
        <v>272</v>
      </c>
      <c r="C25" s="29">
        <f t="shared" si="1"/>
        <v>39</v>
      </c>
      <c r="D25" s="29">
        <f t="shared" si="1"/>
        <v>216</v>
      </c>
      <c r="E25" s="29">
        <f t="shared" si="1"/>
        <v>669</v>
      </c>
      <c r="F25" s="29">
        <f t="shared" si="1"/>
        <v>559</v>
      </c>
      <c r="G25" s="29">
        <f t="shared" si="1"/>
        <v>143</v>
      </c>
      <c r="H25" s="29">
        <f t="shared" si="1"/>
        <v>181</v>
      </c>
      <c r="I25" s="29">
        <f t="shared" si="1"/>
        <v>176</v>
      </c>
      <c r="J25" s="29">
        <f t="shared" si="1"/>
        <v>130</v>
      </c>
      <c r="K25" s="29">
        <f t="shared" si="1"/>
        <v>102</v>
      </c>
      <c r="L25" s="29">
        <f t="shared" si="1"/>
        <v>94</v>
      </c>
      <c r="M25" s="30">
        <f t="shared" si="1"/>
        <v>326</v>
      </c>
      <c r="N25">
        <f>SUM(B25:L25)</f>
        <v>2581</v>
      </c>
    </row>
    <row r="26" spans="1:14" x14ac:dyDescent="0.2">
      <c r="B26" s="14">
        <f t="shared" ref="B26:M26" si="2">B25/$N$25*100</f>
        <v>10.538550949244479</v>
      </c>
      <c r="C26" s="14">
        <f t="shared" si="2"/>
        <v>1.5110422316931422</v>
      </c>
      <c r="D26" s="14">
        <f t="shared" si="2"/>
        <v>8.3688492832235557</v>
      </c>
      <c r="E26" s="14">
        <f t="shared" si="2"/>
        <v>25.920185974428517</v>
      </c>
      <c r="F26" s="14">
        <f t="shared" si="2"/>
        <v>21.658271987601704</v>
      </c>
      <c r="G26" s="14">
        <f t="shared" si="2"/>
        <v>5.5404881828748547</v>
      </c>
      <c r="H26" s="14">
        <f t="shared" si="2"/>
        <v>7.0127857419604815</v>
      </c>
      <c r="I26" s="14">
        <f t="shared" si="2"/>
        <v>6.8190623789228981</v>
      </c>
      <c r="J26" s="14">
        <f t="shared" si="2"/>
        <v>5.0368074389771404</v>
      </c>
      <c r="K26" s="14">
        <f t="shared" si="2"/>
        <v>3.95195660596668</v>
      </c>
      <c r="L26" s="14">
        <f t="shared" si="2"/>
        <v>3.6419992251065478</v>
      </c>
      <c r="M26" s="14">
        <f t="shared" si="2"/>
        <v>12.630763270050368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EF22-D63C-2847-BC42-4F4D2A028467}">
  <dimension ref="A1:O41"/>
  <sheetViews>
    <sheetView workbookViewId="0">
      <selection activeCell="A39" sqref="A39"/>
    </sheetView>
  </sheetViews>
  <sheetFormatPr baseColWidth="10" defaultRowHeight="16" x14ac:dyDescent="0.2"/>
  <cols>
    <col min="1" max="1" width="29.6640625" bestFit="1" customWidth="1"/>
    <col min="4" max="4" width="12.1640625" bestFit="1" customWidth="1"/>
  </cols>
  <sheetData>
    <row r="1" spans="1:15" ht="17" thickBot="1" x14ac:dyDescent="0.25">
      <c r="A1" t="s">
        <v>80</v>
      </c>
    </row>
    <row r="2" spans="1:15" ht="17" thickBot="1" x14ac:dyDescent="0.25">
      <c r="A2" s="13" t="s">
        <v>12</v>
      </c>
      <c r="B2" s="2" t="s">
        <v>13</v>
      </c>
      <c r="C2" s="3" t="s">
        <v>20</v>
      </c>
      <c r="D2" s="3" t="s">
        <v>17</v>
      </c>
      <c r="E2" s="3" t="s">
        <v>16</v>
      </c>
      <c r="F2" s="3" t="s">
        <v>18</v>
      </c>
      <c r="G2" s="3" t="s">
        <v>19</v>
      </c>
      <c r="H2" s="3" t="s">
        <v>15</v>
      </c>
      <c r="I2" s="3" t="s">
        <v>22</v>
      </c>
      <c r="J2" s="3" t="s">
        <v>21</v>
      </c>
      <c r="K2" s="3" t="s">
        <v>23</v>
      </c>
      <c r="L2" s="3" t="s">
        <v>14</v>
      </c>
      <c r="M2" s="4" t="s">
        <v>24</v>
      </c>
    </row>
    <row r="3" spans="1:15" x14ac:dyDescent="0.2">
      <c r="A3" s="36" t="s">
        <v>32</v>
      </c>
      <c r="B3" s="5">
        <v>7</v>
      </c>
      <c r="C3" s="6">
        <v>8</v>
      </c>
      <c r="D3" s="6">
        <v>1</v>
      </c>
      <c r="E3" s="6">
        <v>43</v>
      </c>
      <c r="F3" s="6">
        <v>46</v>
      </c>
      <c r="G3" s="6">
        <v>3</v>
      </c>
      <c r="H3" s="6">
        <v>2</v>
      </c>
      <c r="I3" s="6">
        <v>4</v>
      </c>
      <c r="J3" s="26">
        <v>3</v>
      </c>
      <c r="K3" s="26">
        <v>1</v>
      </c>
      <c r="L3" s="26">
        <v>0</v>
      </c>
      <c r="M3" s="7">
        <f>SUM(J3:L3)</f>
        <v>4</v>
      </c>
      <c r="N3" s="41">
        <f>SUM(B3:L3)</f>
        <v>118</v>
      </c>
      <c r="O3" s="32">
        <f t="shared" ref="O3:O9" si="0">N3/$N$10</f>
        <v>0.18641390205371247</v>
      </c>
    </row>
    <row r="4" spans="1:15" x14ac:dyDescent="0.2">
      <c r="A4" s="37" t="s">
        <v>33</v>
      </c>
      <c r="B4" s="8">
        <v>0</v>
      </c>
      <c r="C4" s="1">
        <v>0</v>
      </c>
      <c r="D4" s="1">
        <v>0</v>
      </c>
      <c r="E4" s="1">
        <v>7</v>
      </c>
      <c r="F4" s="1">
        <v>0</v>
      </c>
      <c r="G4" s="1">
        <v>0</v>
      </c>
      <c r="H4" s="1">
        <v>0</v>
      </c>
      <c r="I4" s="1">
        <v>0</v>
      </c>
      <c r="J4" s="21">
        <v>0</v>
      </c>
      <c r="K4" s="21">
        <v>0</v>
      </c>
      <c r="L4" s="21">
        <v>0</v>
      </c>
      <c r="M4" s="9">
        <f t="shared" ref="M4:M9" si="1">SUM(J4:L4)</f>
        <v>0</v>
      </c>
      <c r="N4" s="41">
        <f t="shared" ref="N4:N9" si="2">SUM(B4:L4)</f>
        <v>7</v>
      </c>
      <c r="O4" s="32">
        <f t="shared" si="0"/>
        <v>1.1058451816745656E-2</v>
      </c>
    </row>
    <row r="5" spans="1:15" x14ac:dyDescent="0.2">
      <c r="A5" s="37" t="s">
        <v>34</v>
      </c>
      <c r="B5" s="8">
        <v>1</v>
      </c>
      <c r="C5" s="1">
        <v>3</v>
      </c>
      <c r="D5" s="1">
        <v>1</v>
      </c>
      <c r="E5" s="1">
        <v>6</v>
      </c>
      <c r="F5" s="1">
        <v>7</v>
      </c>
      <c r="G5" s="1">
        <v>0</v>
      </c>
      <c r="H5" s="1">
        <v>0</v>
      </c>
      <c r="I5" s="1">
        <v>0</v>
      </c>
      <c r="J5" s="21">
        <v>0</v>
      </c>
      <c r="K5" s="21">
        <v>2</v>
      </c>
      <c r="L5" s="21">
        <v>0</v>
      </c>
      <c r="M5" s="9">
        <f t="shared" si="1"/>
        <v>2</v>
      </c>
      <c r="N5" s="41">
        <f t="shared" si="2"/>
        <v>20</v>
      </c>
      <c r="O5" s="32">
        <f t="shared" si="0"/>
        <v>3.15955766192733E-2</v>
      </c>
    </row>
    <row r="6" spans="1:15" x14ac:dyDescent="0.2">
      <c r="A6" s="37" t="s">
        <v>35</v>
      </c>
      <c r="B6" s="8">
        <v>3</v>
      </c>
      <c r="C6" s="1">
        <v>1</v>
      </c>
      <c r="D6" s="1">
        <v>0</v>
      </c>
      <c r="E6" s="1">
        <v>6</v>
      </c>
      <c r="F6" s="1">
        <v>2</v>
      </c>
      <c r="G6" s="1">
        <v>0</v>
      </c>
      <c r="H6" s="1">
        <v>1</v>
      </c>
      <c r="I6" s="1">
        <v>0</v>
      </c>
      <c r="J6" s="21">
        <v>0</v>
      </c>
      <c r="K6" s="21">
        <v>1</v>
      </c>
      <c r="L6" s="21">
        <v>0</v>
      </c>
      <c r="M6" s="9">
        <f t="shared" si="1"/>
        <v>1</v>
      </c>
      <c r="N6" s="41">
        <f t="shared" si="2"/>
        <v>14</v>
      </c>
      <c r="O6" s="32">
        <f t="shared" si="0"/>
        <v>2.2116903633491312E-2</v>
      </c>
    </row>
    <row r="7" spans="1:15" x14ac:dyDescent="0.2">
      <c r="A7" s="37" t="s">
        <v>36</v>
      </c>
      <c r="B7" s="8">
        <v>0</v>
      </c>
      <c r="C7" s="1">
        <v>0</v>
      </c>
      <c r="D7" s="1">
        <v>0</v>
      </c>
      <c r="E7" s="1">
        <v>8</v>
      </c>
      <c r="F7" s="1">
        <v>2</v>
      </c>
      <c r="G7" s="1">
        <v>0</v>
      </c>
      <c r="H7" s="1">
        <v>0</v>
      </c>
      <c r="I7" s="1">
        <v>0</v>
      </c>
      <c r="J7" s="21">
        <v>1</v>
      </c>
      <c r="K7" s="21">
        <v>0</v>
      </c>
      <c r="L7" s="21">
        <v>0</v>
      </c>
      <c r="M7" s="9">
        <f t="shared" si="1"/>
        <v>1</v>
      </c>
      <c r="N7" s="41">
        <f t="shared" si="2"/>
        <v>11</v>
      </c>
      <c r="O7" s="32">
        <f t="shared" si="0"/>
        <v>1.7377567140600316E-2</v>
      </c>
    </row>
    <row r="8" spans="1:15" x14ac:dyDescent="0.2">
      <c r="A8" s="37" t="s">
        <v>37</v>
      </c>
      <c r="B8" s="8">
        <v>88</v>
      </c>
      <c r="C8" s="1">
        <v>70</v>
      </c>
      <c r="D8" s="1">
        <v>15</v>
      </c>
      <c r="E8" s="1">
        <v>80</v>
      </c>
      <c r="F8" s="1">
        <v>64</v>
      </c>
      <c r="G8" s="1">
        <v>30</v>
      </c>
      <c r="H8" s="1">
        <v>41</v>
      </c>
      <c r="I8" s="1">
        <v>8</v>
      </c>
      <c r="J8" s="21">
        <v>5</v>
      </c>
      <c r="K8" s="21">
        <v>13</v>
      </c>
      <c r="L8" s="21">
        <v>17</v>
      </c>
      <c r="M8" s="9">
        <f t="shared" si="1"/>
        <v>35</v>
      </c>
      <c r="N8" s="41">
        <f t="shared" si="2"/>
        <v>431</v>
      </c>
      <c r="O8" s="32">
        <f t="shared" si="0"/>
        <v>0.68088467614533965</v>
      </c>
    </row>
    <row r="9" spans="1:15" ht="17" thickBot="1" x14ac:dyDescent="0.25">
      <c r="A9" s="38" t="s">
        <v>38</v>
      </c>
      <c r="B9" s="10">
        <v>1</v>
      </c>
      <c r="C9" s="11">
        <v>0</v>
      </c>
      <c r="D9" s="11">
        <v>0</v>
      </c>
      <c r="E9" s="11">
        <v>14</v>
      </c>
      <c r="F9" s="11">
        <v>6</v>
      </c>
      <c r="G9" s="11">
        <v>4</v>
      </c>
      <c r="H9" s="11">
        <v>4</v>
      </c>
      <c r="I9" s="11">
        <v>1</v>
      </c>
      <c r="J9" s="27">
        <v>0</v>
      </c>
      <c r="K9" s="27">
        <v>1</v>
      </c>
      <c r="L9" s="27">
        <v>1</v>
      </c>
      <c r="M9" s="12">
        <f t="shared" si="1"/>
        <v>2</v>
      </c>
      <c r="N9" s="41">
        <f t="shared" si="2"/>
        <v>32</v>
      </c>
      <c r="O9" s="32">
        <f t="shared" si="0"/>
        <v>5.0552922590837282E-2</v>
      </c>
    </row>
    <row r="10" spans="1:15" x14ac:dyDescent="0.2">
      <c r="B10" s="39">
        <f>SUM(B3:B9)</f>
        <v>100</v>
      </c>
      <c r="C10" s="35">
        <f t="shared" ref="C10:M10" si="3">SUM(C3:C9)</f>
        <v>82</v>
      </c>
      <c r="D10" s="35">
        <f t="shared" si="3"/>
        <v>17</v>
      </c>
      <c r="E10" s="35">
        <f t="shared" si="3"/>
        <v>164</v>
      </c>
      <c r="F10" s="35">
        <f t="shared" si="3"/>
        <v>127</v>
      </c>
      <c r="G10" s="35">
        <f t="shared" si="3"/>
        <v>37</v>
      </c>
      <c r="H10" s="35">
        <f t="shared" si="3"/>
        <v>48</v>
      </c>
      <c r="I10" s="35">
        <f t="shared" si="3"/>
        <v>13</v>
      </c>
      <c r="J10" s="35">
        <f t="shared" si="3"/>
        <v>9</v>
      </c>
      <c r="K10" s="35">
        <f t="shared" si="3"/>
        <v>18</v>
      </c>
      <c r="L10" s="35">
        <f t="shared" si="3"/>
        <v>18</v>
      </c>
      <c r="M10" s="35">
        <f t="shared" si="3"/>
        <v>45</v>
      </c>
      <c r="N10">
        <f>SUM(B10:L10)</f>
        <v>633</v>
      </c>
    </row>
    <row r="11" spans="1:15" x14ac:dyDescent="0.2">
      <c r="B11" s="40">
        <f t="shared" ref="B11:M11" si="4">B10/$N$10</f>
        <v>0.15797788309636651</v>
      </c>
      <c r="C11" s="34">
        <f t="shared" si="4"/>
        <v>0.12954186413902052</v>
      </c>
      <c r="D11" s="34">
        <f t="shared" si="4"/>
        <v>2.6856240126382307E-2</v>
      </c>
      <c r="E11" s="34">
        <f t="shared" si="4"/>
        <v>0.25908372827804105</v>
      </c>
      <c r="F11" s="34">
        <f t="shared" si="4"/>
        <v>0.20063191153238547</v>
      </c>
      <c r="G11" s="34">
        <f t="shared" si="4"/>
        <v>5.845181674565561E-2</v>
      </c>
      <c r="H11" s="34">
        <f t="shared" si="4"/>
        <v>7.582938388625593E-2</v>
      </c>
      <c r="I11" s="34">
        <f t="shared" si="4"/>
        <v>2.0537124802527645E-2</v>
      </c>
      <c r="J11" s="34">
        <f t="shared" si="4"/>
        <v>1.4218009478672985E-2</v>
      </c>
      <c r="K11" s="34">
        <f t="shared" si="4"/>
        <v>2.843601895734597E-2</v>
      </c>
      <c r="L11" s="34">
        <f t="shared" si="4"/>
        <v>2.843601895734597E-2</v>
      </c>
      <c r="M11" s="34">
        <f t="shared" si="4"/>
        <v>7.1090047393364927E-2</v>
      </c>
    </row>
    <row r="13" spans="1:15" ht="17" thickBot="1" x14ac:dyDescent="0.25">
      <c r="A13" t="s">
        <v>81</v>
      </c>
    </row>
    <row r="14" spans="1:15" ht="17" thickBot="1" x14ac:dyDescent="0.25">
      <c r="A14" s="13" t="s">
        <v>0</v>
      </c>
      <c r="B14" s="45" t="s">
        <v>3</v>
      </c>
      <c r="C14" s="46" t="s">
        <v>2</v>
      </c>
      <c r="D14" s="47" t="s">
        <v>1</v>
      </c>
    </row>
    <row r="15" spans="1:15" x14ac:dyDescent="0.2">
      <c r="A15" s="42" t="s">
        <v>32</v>
      </c>
      <c r="B15" s="5">
        <v>6</v>
      </c>
      <c r="C15" s="6">
        <v>76</v>
      </c>
      <c r="D15" s="7">
        <v>36</v>
      </c>
      <c r="E15" s="41">
        <f>SUM(B15:D15)</f>
        <v>118</v>
      </c>
      <c r="F15" s="33">
        <f t="shared" ref="F15:F21" si="5">E15/$E$22</f>
        <v>0.18641390205371247</v>
      </c>
    </row>
    <row r="16" spans="1:15" x14ac:dyDescent="0.2">
      <c r="A16" s="43" t="s">
        <v>33</v>
      </c>
      <c r="B16" s="8">
        <v>0</v>
      </c>
      <c r="C16" s="1">
        <v>0</v>
      </c>
      <c r="D16" s="9">
        <v>7</v>
      </c>
      <c r="E16" s="41">
        <f t="shared" ref="E16:E21" si="6">SUM(B16:D16)</f>
        <v>7</v>
      </c>
      <c r="F16" s="33">
        <f t="shared" si="5"/>
        <v>1.1058451816745656E-2</v>
      </c>
    </row>
    <row r="17" spans="1:8" x14ac:dyDescent="0.2">
      <c r="A17" s="43" t="s">
        <v>34</v>
      </c>
      <c r="B17" s="8">
        <v>12</v>
      </c>
      <c r="C17" s="1">
        <v>3</v>
      </c>
      <c r="D17" s="9">
        <v>5</v>
      </c>
      <c r="E17" s="41">
        <f t="shared" si="6"/>
        <v>20</v>
      </c>
      <c r="F17" s="33">
        <f t="shared" si="5"/>
        <v>3.15955766192733E-2</v>
      </c>
    </row>
    <row r="18" spans="1:8" x14ac:dyDescent="0.2">
      <c r="A18" s="43" t="s">
        <v>35</v>
      </c>
      <c r="B18" s="8">
        <v>3</v>
      </c>
      <c r="C18" s="1">
        <v>3</v>
      </c>
      <c r="D18" s="9">
        <v>8</v>
      </c>
      <c r="E18" s="41">
        <f t="shared" si="6"/>
        <v>14</v>
      </c>
      <c r="F18" s="33">
        <f t="shared" si="5"/>
        <v>2.2116903633491312E-2</v>
      </c>
    </row>
    <row r="19" spans="1:8" x14ac:dyDescent="0.2">
      <c r="A19" s="43" t="s">
        <v>36</v>
      </c>
      <c r="B19" s="8">
        <v>3</v>
      </c>
      <c r="C19" s="1">
        <v>4</v>
      </c>
      <c r="D19" s="9">
        <v>4</v>
      </c>
      <c r="E19" s="41">
        <f t="shared" si="6"/>
        <v>11</v>
      </c>
      <c r="F19" s="33">
        <f t="shared" si="5"/>
        <v>1.7377567140600316E-2</v>
      </c>
    </row>
    <row r="20" spans="1:8" x14ac:dyDescent="0.2">
      <c r="A20" s="43" t="s">
        <v>37</v>
      </c>
      <c r="B20" s="8">
        <v>131</v>
      </c>
      <c r="C20" s="1">
        <v>146</v>
      </c>
      <c r="D20" s="9">
        <v>154</v>
      </c>
      <c r="E20" s="41">
        <f t="shared" si="6"/>
        <v>431</v>
      </c>
      <c r="F20" s="33">
        <f t="shared" si="5"/>
        <v>0.68088467614533965</v>
      </c>
    </row>
    <row r="21" spans="1:8" ht="17" thickBot="1" x14ac:dyDescent="0.25">
      <c r="A21" s="44" t="s">
        <v>38</v>
      </c>
      <c r="B21" s="10">
        <v>15</v>
      </c>
      <c r="C21" s="11">
        <v>15</v>
      </c>
      <c r="D21" s="12">
        <v>2</v>
      </c>
      <c r="E21" s="41">
        <f t="shared" si="6"/>
        <v>32</v>
      </c>
      <c r="F21" s="33">
        <f t="shared" si="5"/>
        <v>5.0552922590837282E-2</v>
      </c>
    </row>
    <row r="22" spans="1:8" x14ac:dyDescent="0.2">
      <c r="B22" s="41">
        <f>SUM(B15:B21)</f>
        <v>170</v>
      </c>
      <c r="C22" s="41">
        <f t="shared" ref="C22:D22" si="7">SUM(C15:C21)</f>
        <v>247</v>
      </c>
      <c r="D22" s="41">
        <f t="shared" si="7"/>
        <v>216</v>
      </c>
      <c r="E22">
        <f>SUM(B22:D22)</f>
        <v>633</v>
      </c>
    </row>
    <row r="23" spans="1:8" x14ac:dyDescent="0.2">
      <c r="B23" s="33">
        <f>B22/$E$22</f>
        <v>0.26856240126382308</v>
      </c>
      <c r="C23" s="33">
        <f>C22/$E$22</f>
        <v>0.39020537124802529</v>
      </c>
      <c r="D23" s="33">
        <f>D22/$E$22</f>
        <v>0.34123222748815168</v>
      </c>
    </row>
    <row r="24" spans="1:8" x14ac:dyDescent="0.2">
      <c r="B24" s="32"/>
      <c r="C24" s="32"/>
      <c r="D24" s="32"/>
    </row>
    <row r="25" spans="1:8" ht="17" thickBot="1" x14ac:dyDescent="0.25">
      <c r="A25" t="s">
        <v>82</v>
      </c>
    </row>
    <row r="26" spans="1:8" ht="17" thickBot="1" x14ac:dyDescent="0.25">
      <c r="A26" s="17" t="s">
        <v>26</v>
      </c>
      <c r="B26" s="18" t="s">
        <v>27</v>
      </c>
      <c r="C26" s="19" t="s">
        <v>28</v>
      </c>
      <c r="D26" s="19" t="s">
        <v>29</v>
      </c>
      <c r="E26" s="19" t="s">
        <v>30</v>
      </c>
      <c r="F26" s="20" t="s">
        <v>31</v>
      </c>
    </row>
    <row r="27" spans="1:8" x14ac:dyDescent="0.2">
      <c r="A27" s="5" t="s">
        <v>32</v>
      </c>
      <c r="B27" s="6">
        <v>2</v>
      </c>
      <c r="C27" s="6">
        <v>72</v>
      </c>
      <c r="D27" s="6">
        <v>21</v>
      </c>
      <c r="E27" s="6">
        <v>19</v>
      </c>
      <c r="F27" s="7">
        <v>4</v>
      </c>
      <c r="G27" s="15">
        <f>SUM(B27:F27)</f>
        <v>118</v>
      </c>
      <c r="H27" s="33">
        <f>G27/$G$34</f>
        <v>0.18641390205371247</v>
      </c>
    </row>
    <row r="28" spans="1:8" x14ac:dyDescent="0.2">
      <c r="A28" s="8" t="s">
        <v>33</v>
      </c>
      <c r="B28" s="1">
        <v>0</v>
      </c>
      <c r="C28" s="1">
        <v>0</v>
      </c>
      <c r="D28" s="1">
        <v>7</v>
      </c>
      <c r="E28" s="1">
        <v>0</v>
      </c>
      <c r="F28" s="9">
        <v>0</v>
      </c>
      <c r="G28" s="15">
        <f t="shared" ref="G28:G33" si="8">SUM(B28:F28)</f>
        <v>7</v>
      </c>
      <c r="H28" s="33">
        <f t="shared" ref="H28:H33" si="9">G28/$G$34</f>
        <v>1.1058451816745656E-2</v>
      </c>
    </row>
    <row r="29" spans="1:8" x14ac:dyDescent="0.2">
      <c r="A29" s="8" t="s">
        <v>34</v>
      </c>
      <c r="B29" s="1">
        <v>3</v>
      </c>
      <c r="C29" s="1">
        <v>2</v>
      </c>
      <c r="D29" s="1">
        <v>2</v>
      </c>
      <c r="E29" s="1">
        <v>5</v>
      </c>
      <c r="F29" s="9">
        <v>8</v>
      </c>
      <c r="G29" s="15">
        <f t="shared" si="8"/>
        <v>20</v>
      </c>
      <c r="H29" s="33">
        <f t="shared" si="9"/>
        <v>3.15955766192733E-2</v>
      </c>
    </row>
    <row r="30" spans="1:8" x14ac:dyDescent="0.2">
      <c r="A30" s="8" t="s">
        <v>35</v>
      </c>
      <c r="B30" s="1">
        <v>3</v>
      </c>
      <c r="C30" s="1">
        <v>3</v>
      </c>
      <c r="D30" s="1">
        <v>3</v>
      </c>
      <c r="E30" s="1">
        <v>5</v>
      </c>
      <c r="F30" s="9">
        <v>0</v>
      </c>
      <c r="G30" s="15">
        <f t="shared" si="8"/>
        <v>14</v>
      </c>
      <c r="H30" s="33">
        <f t="shared" si="9"/>
        <v>2.2116903633491312E-2</v>
      </c>
    </row>
    <row r="31" spans="1:8" x14ac:dyDescent="0.2">
      <c r="A31" s="8" t="s">
        <v>36</v>
      </c>
      <c r="B31" s="1">
        <v>0</v>
      </c>
      <c r="C31" s="1">
        <v>4</v>
      </c>
      <c r="D31" s="1">
        <v>6</v>
      </c>
      <c r="E31" s="1">
        <v>0</v>
      </c>
      <c r="F31" s="9">
        <v>1</v>
      </c>
      <c r="G31" s="15">
        <f t="shared" si="8"/>
        <v>11</v>
      </c>
      <c r="H31" s="33">
        <f t="shared" si="9"/>
        <v>1.7377567140600316E-2</v>
      </c>
    </row>
    <row r="32" spans="1:8" x14ac:dyDescent="0.2">
      <c r="A32" s="8" t="s">
        <v>37</v>
      </c>
      <c r="B32" s="1">
        <v>108</v>
      </c>
      <c r="C32" s="1">
        <v>65</v>
      </c>
      <c r="D32" s="1">
        <v>57</v>
      </c>
      <c r="E32" s="1">
        <v>179</v>
      </c>
      <c r="F32" s="9">
        <v>22</v>
      </c>
      <c r="G32" s="15">
        <f t="shared" si="8"/>
        <v>431</v>
      </c>
      <c r="H32" s="33">
        <f t="shared" si="9"/>
        <v>0.68088467614533965</v>
      </c>
    </row>
    <row r="33" spans="1:8" ht="17" thickBot="1" x14ac:dyDescent="0.25">
      <c r="A33" s="10" t="s">
        <v>38</v>
      </c>
      <c r="B33" s="11">
        <v>13</v>
      </c>
      <c r="C33" s="11">
        <v>8</v>
      </c>
      <c r="D33" s="11">
        <v>6</v>
      </c>
      <c r="E33" s="11">
        <v>2</v>
      </c>
      <c r="F33" s="12">
        <v>3</v>
      </c>
      <c r="G33" s="15">
        <f t="shared" si="8"/>
        <v>32</v>
      </c>
      <c r="H33" s="33">
        <f t="shared" si="9"/>
        <v>5.0552922590837282E-2</v>
      </c>
    </row>
    <row r="34" spans="1:8" x14ac:dyDescent="0.2">
      <c r="B34" s="15">
        <f>SUM(B27:B33)</f>
        <v>129</v>
      </c>
      <c r="C34" s="15">
        <f t="shared" ref="C34:F34" si="10">SUM(C27:C33)</f>
        <v>154</v>
      </c>
      <c r="D34" s="15">
        <f t="shared" si="10"/>
        <v>102</v>
      </c>
      <c r="E34" s="15">
        <f t="shared" si="10"/>
        <v>210</v>
      </c>
      <c r="F34" s="15">
        <f t="shared" si="10"/>
        <v>38</v>
      </c>
      <c r="G34">
        <f>SUM(B34:F34)</f>
        <v>633</v>
      </c>
    </row>
    <row r="35" spans="1:8" x14ac:dyDescent="0.2">
      <c r="B35" s="33">
        <f>B34/$G$34</f>
        <v>0.20379146919431279</v>
      </c>
      <c r="C35" s="33">
        <f t="shared" ref="C35:F35" si="11">C34/$G$34</f>
        <v>0.24328593996840442</v>
      </c>
      <c r="D35" s="33">
        <f t="shared" si="11"/>
        <v>0.16113744075829384</v>
      </c>
      <c r="E35" s="33">
        <f t="shared" si="11"/>
        <v>0.33175355450236965</v>
      </c>
      <c r="F35" s="33">
        <f t="shared" si="11"/>
        <v>6.0031595576619273E-2</v>
      </c>
    </row>
    <row r="38" spans="1:8" ht="17" thickBot="1" x14ac:dyDescent="0.25">
      <c r="A38" s="98" t="s">
        <v>83</v>
      </c>
    </row>
    <row r="39" spans="1:8" ht="17" thickBot="1" x14ac:dyDescent="0.25">
      <c r="A39" s="36" t="s">
        <v>12</v>
      </c>
      <c r="B39" s="2" t="s">
        <v>15</v>
      </c>
      <c r="C39" s="3" t="s">
        <v>20</v>
      </c>
      <c r="D39" s="3" t="s">
        <v>13</v>
      </c>
      <c r="E39" s="3" t="s">
        <v>23</v>
      </c>
      <c r="F39" s="3" t="s">
        <v>16</v>
      </c>
      <c r="G39" s="4" t="s">
        <v>18</v>
      </c>
      <c r="H39" t="s">
        <v>39</v>
      </c>
    </row>
    <row r="40" spans="1:8" x14ac:dyDescent="0.2">
      <c r="A40" s="37" t="s">
        <v>35</v>
      </c>
      <c r="B40" s="53">
        <v>1</v>
      </c>
      <c r="C40" s="54">
        <v>1</v>
      </c>
      <c r="D40" s="54">
        <v>3</v>
      </c>
      <c r="E40" s="54">
        <v>1</v>
      </c>
      <c r="F40" s="54">
        <v>6</v>
      </c>
      <c r="G40" s="55">
        <v>2</v>
      </c>
      <c r="H40">
        <f>SUM(B40:G40)</f>
        <v>14</v>
      </c>
    </row>
    <row r="41" spans="1:8" ht="17" thickBot="1" x14ac:dyDescent="0.25">
      <c r="A41" s="38"/>
      <c r="B41" s="52">
        <f>B40/$H$40</f>
        <v>7.1428571428571425E-2</v>
      </c>
      <c r="C41" s="48">
        <f t="shared" ref="C41:G41" si="12">C40/$H$40</f>
        <v>7.1428571428571425E-2</v>
      </c>
      <c r="D41" s="48">
        <f t="shared" si="12"/>
        <v>0.21428571428571427</v>
      </c>
      <c r="E41" s="48">
        <f t="shared" si="12"/>
        <v>7.1428571428571425E-2</v>
      </c>
      <c r="F41" s="48">
        <f t="shared" si="12"/>
        <v>0.42857142857142855</v>
      </c>
      <c r="G41" s="49">
        <f t="shared" si="12"/>
        <v>0.14285714285714285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D2A6-28B4-3140-B8FC-B9A1A7BB339A}">
  <dimension ref="A1:N39"/>
  <sheetViews>
    <sheetView workbookViewId="0">
      <selection activeCell="E55" sqref="E55"/>
    </sheetView>
  </sheetViews>
  <sheetFormatPr baseColWidth="10" defaultRowHeight="16" x14ac:dyDescent="0.2"/>
  <cols>
    <col min="1" max="1" width="13.5" bestFit="1" customWidth="1"/>
    <col min="2" max="2" width="19" bestFit="1" customWidth="1"/>
    <col min="3" max="3" width="18.5" bestFit="1" customWidth="1"/>
    <col min="4" max="4" width="18.33203125" bestFit="1" customWidth="1"/>
    <col min="12" max="12" width="12.1640625" bestFit="1" customWidth="1"/>
  </cols>
  <sheetData>
    <row r="1" spans="1:14" ht="17" thickBot="1" x14ac:dyDescent="0.25">
      <c r="A1" t="s">
        <v>84</v>
      </c>
    </row>
    <row r="2" spans="1:14" ht="17" thickBot="1" x14ac:dyDescent="0.25">
      <c r="A2" s="31" t="s">
        <v>12</v>
      </c>
      <c r="B2" s="62" t="s">
        <v>13</v>
      </c>
      <c r="C2" s="3" t="s">
        <v>20</v>
      </c>
      <c r="D2" s="3" t="s">
        <v>16</v>
      </c>
      <c r="E2" s="3" t="s">
        <v>18</v>
      </c>
      <c r="F2" s="3" t="s">
        <v>19</v>
      </c>
      <c r="G2" s="3" t="s">
        <v>15</v>
      </c>
      <c r="H2" s="3" t="s">
        <v>22</v>
      </c>
      <c r="I2" s="3" t="s">
        <v>21</v>
      </c>
      <c r="J2" s="3" t="s">
        <v>23</v>
      </c>
      <c r="K2" s="3" t="s">
        <v>14</v>
      </c>
      <c r="L2" s="4" t="s">
        <v>24</v>
      </c>
    </row>
    <row r="3" spans="1:14" x14ac:dyDescent="0.2">
      <c r="A3" s="61" t="s">
        <v>40</v>
      </c>
      <c r="B3" s="5">
        <v>2</v>
      </c>
      <c r="C3" s="6">
        <v>2</v>
      </c>
      <c r="D3" s="6">
        <v>8</v>
      </c>
      <c r="E3" s="6">
        <v>8</v>
      </c>
      <c r="F3" s="6">
        <v>1</v>
      </c>
      <c r="G3" s="6">
        <v>2</v>
      </c>
      <c r="H3" s="6">
        <v>1</v>
      </c>
      <c r="I3" s="6">
        <v>1</v>
      </c>
      <c r="J3" s="6">
        <v>1</v>
      </c>
      <c r="K3" s="6">
        <v>2</v>
      </c>
      <c r="L3" s="63">
        <f>SUM(I3:K3)</f>
        <v>4</v>
      </c>
      <c r="M3" s="41">
        <f>SUM(B3:K3)</f>
        <v>28</v>
      </c>
      <c r="N3" s="33">
        <f>M3/$M$10</f>
        <v>0.12844036697247707</v>
      </c>
    </row>
    <row r="4" spans="1:14" x14ac:dyDescent="0.2">
      <c r="A4" s="37" t="s">
        <v>45</v>
      </c>
      <c r="B4" s="8">
        <v>2</v>
      </c>
      <c r="C4" s="1">
        <v>2</v>
      </c>
      <c r="D4" s="1">
        <v>35</v>
      </c>
      <c r="E4" s="1">
        <v>27</v>
      </c>
      <c r="F4" s="1">
        <v>14</v>
      </c>
      <c r="G4" s="1">
        <v>15</v>
      </c>
      <c r="H4" s="1">
        <v>2</v>
      </c>
      <c r="I4" s="1">
        <v>2</v>
      </c>
      <c r="J4" s="1">
        <v>9</v>
      </c>
      <c r="K4" s="1">
        <v>4</v>
      </c>
      <c r="L4" s="64">
        <f t="shared" ref="L4:L9" si="0">SUM(I4:K4)</f>
        <v>15</v>
      </c>
      <c r="M4" s="41">
        <f t="shared" ref="M4:M9" si="1">SUM(B4:K4)</f>
        <v>112</v>
      </c>
      <c r="N4" s="33">
        <f>M4/$M$10</f>
        <v>0.51376146788990829</v>
      </c>
    </row>
    <row r="5" spans="1:14" x14ac:dyDescent="0.2">
      <c r="A5" s="37" t="s">
        <v>41</v>
      </c>
      <c r="B5" s="8">
        <v>0</v>
      </c>
      <c r="C5" s="1">
        <v>0</v>
      </c>
      <c r="D5" s="1">
        <v>1</v>
      </c>
      <c r="E5" s="1">
        <v>1</v>
      </c>
      <c r="F5" s="1">
        <v>0</v>
      </c>
      <c r="G5" s="1">
        <v>0</v>
      </c>
      <c r="H5" s="1">
        <v>1</v>
      </c>
      <c r="I5" s="1">
        <v>1</v>
      </c>
      <c r="J5" s="1">
        <v>0</v>
      </c>
      <c r="K5" s="1">
        <v>0</v>
      </c>
      <c r="L5" s="64">
        <f t="shared" si="0"/>
        <v>1</v>
      </c>
      <c r="M5" s="41">
        <f t="shared" si="1"/>
        <v>4</v>
      </c>
      <c r="N5" s="33">
        <f t="shared" ref="N5:N9" si="2">M5/$M$10</f>
        <v>1.834862385321101E-2</v>
      </c>
    </row>
    <row r="6" spans="1:14" x14ac:dyDescent="0.2">
      <c r="A6" s="37" t="s">
        <v>42</v>
      </c>
      <c r="B6" s="8">
        <v>0</v>
      </c>
      <c r="C6" s="1">
        <v>0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64">
        <f t="shared" si="0"/>
        <v>1</v>
      </c>
      <c r="M6" s="41">
        <f t="shared" si="1"/>
        <v>4</v>
      </c>
      <c r="N6" s="33">
        <f t="shared" si="2"/>
        <v>1.834862385321101E-2</v>
      </c>
    </row>
    <row r="7" spans="1:14" x14ac:dyDescent="0.2">
      <c r="A7" s="37" t="s">
        <v>43</v>
      </c>
      <c r="B7" s="8">
        <v>0</v>
      </c>
      <c r="C7" s="1">
        <v>0</v>
      </c>
      <c r="D7" s="1">
        <v>1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64">
        <f t="shared" si="0"/>
        <v>0</v>
      </c>
      <c r="M7" s="41">
        <f t="shared" si="1"/>
        <v>2</v>
      </c>
      <c r="N7" s="33">
        <f t="shared" si="2"/>
        <v>9.1743119266055051E-3</v>
      </c>
    </row>
    <row r="8" spans="1:14" x14ac:dyDescent="0.2">
      <c r="A8" s="37" t="s">
        <v>44</v>
      </c>
      <c r="B8" s="8">
        <v>0</v>
      </c>
      <c r="C8" s="1">
        <v>0</v>
      </c>
      <c r="D8" s="1">
        <v>3</v>
      </c>
      <c r="E8" s="1">
        <v>3</v>
      </c>
      <c r="F8" s="1">
        <v>0</v>
      </c>
      <c r="G8" s="1">
        <v>0</v>
      </c>
      <c r="H8" s="1">
        <v>11</v>
      </c>
      <c r="I8" s="1">
        <v>11</v>
      </c>
      <c r="J8" s="1">
        <v>0</v>
      </c>
      <c r="K8" s="1">
        <v>0</v>
      </c>
      <c r="L8" s="64">
        <f t="shared" si="0"/>
        <v>11</v>
      </c>
      <c r="M8" s="41">
        <f t="shared" si="1"/>
        <v>28</v>
      </c>
      <c r="N8" s="33">
        <f t="shared" si="2"/>
        <v>0.12844036697247707</v>
      </c>
    </row>
    <row r="9" spans="1:14" ht="17" thickBot="1" x14ac:dyDescent="0.25">
      <c r="A9" s="60" t="s">
        <v>46</v>
      </c>
      <c r="B9" s="57">
        <v>3</v>
      </c>
      <c r="C9" s="58">
        <v>3</v>
      </c>
      <c r="D9" s="58">
        <v>6</v>
      </c>
      <c r="E9" s="58">
        <v>16</v>
      </c>
      <c r="F9" s="58"/>
      <c r="G9" s="58">
        <v>1</v>
      </c>
      <c r="H9" s="58">
        <v>1</v>
      </c>
      <c r="I9" s="58">
        <v>9</v>
      </c>
      <c r="J9" s="58">
        <v>1</v>
      </c>
      <c r="K9" s="58">
        <v>0</v>
      </c>
      <c r="L9" s="65">
        <f t="shared" si="0"/>
        <v>10</v>
      </c>
      <c r="M9" s="41">
        <f t="shared" si="1"/>
        <v>40</v>
      </c>
      <c r="N9" s="33">
        <f t="shared" si="2"/>
        <v>0.1834862385321101</v>
      </c>
    </row>
    <row r="10" spans="1:14" x14ac:dyDescent="0.2">
      <c r="B10">
        <f>SUM(B3:B9)</f>
        <v>7</v>
      </c>
      <c r="C10">
        <f t="shared" ref="C10:K10" si="3">SUM(C3:C9)</f>
        <v>7</v>
      </c>
      <c r="D10">
        <f t="shared" si="3"/>
        <v>55</v>
      </c>
      <c r="E10">
        <f t="shared" si="3"/>
        <v>57</v>
      </c>
      <c r="F10">
        <f t="shared" si="3"/>
        <v>15</v>
      </c>
      <c r="G10">
        <f t="shared" si="3"/>
        <v>18</v>
      </c>
      <c r="H10">
        <f t="shared" si="3"/>
        <v>17</v>
      </c>
      <c r="I10">
        <f t="shared" si="3"/>
        <v>25</v>
      </c>
      <c r="J10">
        <f t="shared" si="3"/>
        <v>11</v>
      </c>
      <c r="K10">
        <f t="shared" si="3"/>
        <v>6</v>
      </c>
      <c r="L10" s="66">
        <f>SUM(L3:L9)</f>
        <v>42</v>
      </c>
      <c r="M10">
        <f>SUM(M3:M9)</f>
        <v>218</v>
      </c>
    </row>
    <row r="11" spans="1:14" x14ac:dyDescent="0.2">
      <c r="B11" s="33">
        <f>B10/$M$10</f>
        <v>3.2110091743119268E-2</v>
      </c>
      <c r="C11" s="33">
        <f t="shared" ref="C11:L11" si="4">C10/$M$10</f>
        <v>3.2110091743119268E-2</v>
      </c>
      <c r="D11" s="33">
        <f t="shared" si="4"/>
        <v>0.25229357798165136</v>
      </c>
      <c r="E11" s="33">
        <f t="shared" si="4"/>
        <v>0.26146788990825687</v>
      </c>
      <c r="F11" s="33">
        <f t="shared" si="4"/>
        <v>6.8807339449541288E-2</v>
      </c>
      <c r="G11" s="33">
        <f t="shared" si="4"/>
        <v>8.2568807339449546E-2</v>
      </c>
      <c r="H11" s="33">
        <f t="shared" si="4"/>
        <v>7.7981651376146793E-2</v>
      </c>
      <c r="I11" s="33">
        <f t="shared" si="4"/>
        <v>0.11467889908256881</v>
      </c>
      <c r="J11" s="33">
        <f t="shared" si="4"/>
        <v>5.0458715596330278E-2</v>
      </c>
      <c r="K11" s="33">
        <f t="shared" si="4"/>
        <v>2.7522935779816515E-2</v>
      </c>
      <c r="L11" s="67">
        <f t="shared" si="4"/>
        <v>0.19266055045871561</v>
      </c>
    </row>
    <row r="13" spans="1:14" ht="17" thickBot="1" x14ac:dyDescent="0.25">
      <c r="A13" t="s">
        <v>85</v>
      </c>
    </row>
    <row r="14" spans="1:14" ht="17" thickBot="1" x14ac:dyDescent="0.25">
      <c r="A14" s="31" t="s">
        <v>12</v>
      </c>
      <c r="B14" s="62" t="s">
        <v>13</v>
      </c>
      <c r="C14" s="3" t="s">
        <v>20</v>
      </c>
      <c r="D14" s="3" t="s">
        <v>16</v>
      </c>
      <c r="E14" s="3" t="s">
        <v>18</v>
      </c>
      <c r="F14" s="3" t="s">
        <v>19</v>
      </c>
      <c r="G14" s="3" t="s">
        <v>15</v>
      </c>
      <c r="H14" s="3" t="s">
        <v>22</v>
      </c>
      <c r="I14" s="3" t="s">
        <v>21</v>
      </c>
      <c r="J14" s="3" t="s">
        <v>23</v>
      </c>
      <c r="K14" s="3" t="s">
        <v>14</v>
      </c>
      <c r="L14" s="4" t="s">
        <v>24</v>
      </c>
    </row>
    <row r="15" spans="1:14" x14ac:dyDescent="0.2">
      <c r="A15" s="61" t="s">
        <v>40</v>
      </c>
      <c r="B15" s="5">
        <v>2</v>
      </c>
      <c r="C15" s="6">
        <v>2</v>
      </c>
      <c r="D15" s="6">
        <v>8</v>
      </c>
      <c r="E15" s="6">
        <v>8</v>
      </c>
      <c r="F15" s="6">
        <v>1</v>
      </c>
      <c r="G15" s="6">
        <v>2</v>
      </c>
      <c r="H15" s="6">
        <v>1</v>
      </c>
      <c r="I15" s="6">
        <v>1</v>
      </c>
      <c r="J15" s="6">
        <v>1</v>
      </c>
      <c r="K15" s="6">
        <v>2</v>
      </c>
      <c r="L15" s="63">
        <f>SUM(I15:K15)</f>
        <v>4</v>
      </c>
      <c r="M15" s="41">
        <f>SUM(B15:K15)</f>
        <v>28</v>
      </c>
      <c r="N15" s="33">
        <f>M15/$M$21</f>
        <v>0.15730337078651685</v>
      </c>
    </row>
    <row r="16" spans="1:14" x14ac:dyDescent="0.2">
      <c r="A16" s="37" t="s">
        <v>45</v>
      </c>
      <c r="B16" s="8">
        <v>2</v>
      </c>
      <c r="C16" s="1">
        <v>2</v>
      </c>
      <c r="D16" s="1">
        <v>35</v>
      </c>
      <c r="E16" s="1">
        <v>27</v>
      </c>
      <c r="F16" s="1">
        <v>14</v>
      </c>
      <c r="G16" s="1">
        <v>15</v>
      </c>
      <c r="H16" s="1">
        <v>2</v>
      </c>
      <c r="I16" s="1">
        <v>2</v>
      </c>
      <c r="J16" s="1">
        <v>9</v>
      </c>
      <c r="K16" s="1">
        <v>4</v>
      </c>
      <c r="L16" s="64">
        <f t="shared" ref="L16:L20" si="5">SUM(I16:K16)</f>
        <v>15</v>
      </c>
      <c r="M16" s="41">
        <f t="shared" ref="M16:M20" si="6">SUM(B16:K16)</f>
        <v>112</v>
      </c>
      <c r="N16" s="33">
        <f t="shared" ref="N16:N20" si="7">M16/$M$21</f>
        <v>0.6292134831460674</v>
      </c>
    </row>
    <row r="17" spans="1:14" x14ac:dyDescent="0.2">
      <c r="A17" s="37" t="s">
        <v>41</v>
      </c>
      <c r="B17" s="8">
        <v>0</v>
      </c>
      <c r="C17" s="1">
        <v>0</v>
      </c>
      <c r="D17" s="1">
        <v>1</v>
      </c>
      <c r="E17" s="1">
        <v>1</v>
      </c>
      <c r="F17" s="1">
        <v>0</v>
      </c>
      <c r="G17" s="1">
        <v>0</v>
      </c>
      <c r="H17" s="1">
        <v>1</v>
      </c>
      <c r="I17" s="1">
        <v>1</v>
      </c>
      <c r="J17" s="1">
        <v>0</v>
      </c>
      <c r="K17" s="1">
        <v>0</v>
      </c>
      <c r="L17" s="64">
        <f t="shared" si="5"/>
        <v>1</v>
      </c>
      <c r="M17" s="41">
        <f t="shared" si="6"/>
        <v>4</v>
      </c>
      <c r="N17" s="33">
        <f t="shared" si="7"/>
        <v>2.247191011235955E-2</v>
      </c>
    </row>
    <row r="18" spans="1:14" x14ac:dyDescent="0.2">
      <c r="A18" s="37" t="s">
        <v>42</v>
      </c>
      <c r="B18" s="8">
        <v>0</v>
      </c>
      <c r="C18" s="1">
        <v>0</v>
      </c>
      <c r="D18" s="1">
        <v>1</v>
      </c>
      <c r="E18" s="1">
        <v>1</v>
      </c>
      <c r="F18" s="1">
        <v>0</v>
      </c>
      <c r="G18" s="1">
        <v>0</v>
      </c>
      <c r="H18" s="1">
        <v>1</v>
      </c>
      <c r="I18" s="1">
        <v>1</v>
      </c>
      <c r="J18" s="1">
        <v>0</v>
      </c>
      <c r="K18" s="1">
        <v>0</v>
      </c>
      <c r="L18" s="64">
        <f t="shared" si="5"/>
        <v>1</v>
      </c>
      <c r="M18" s="41">
        <f t="shared" si="6"/>
        <v>4</v>
      </c>
      <c r="N18" s="33">
        <f t="shared" si="7"/>
        <v>2.247191011235955E-2</v>
      </c>
    </row>
    <row r="19" spans="1:14" x14ac:dyDescent="0.2">
      <c r="A19" s="37" t="s">
        <v>43</v>
      </c>
      <c r="B19" s="8">
        <v>0</v>
      </c>
      <c r="C19" s="1">
        <v>0</v>
      </c>
      <c r="D19" s="1">
        <v>1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64">
        <f t="shared" si="5"/>
        <v>0</v>
      </c>
      <c r="M19" s="41">
        <f t="shared" si="6"/>
        <v>2</v>
      </c>
      <c r="N19" s="33">
        <f t="shared" si="7"/>
        <v>1.1235955056179775E-2</v>
      </c>
    </row>
    <row r="20" spans="1:14" ht="17" thickBot="1" x14ac:dyDescent="0.25">
      <c r="A20" s="38" t="s">
        <v>44</v>
      </c>
      <c r="B20" s="10">
        <v>0</v>
      </c>
      <c r="C20" s="11">
        <v>0</v>
      </c>
      <c r="D20" s="11">
        <v>3</v>
      </c>
      <c r="E20" s="11">
        <v>3</v>
      </c>
      <c r="F20" s="11">
        <v>0</v>
      </c>
      <c r="G20" s="11">
        <v>0</v>
      </c>
      <c r="H20" s="11">
        <v>11</v>
      </c>
      <c r="I20" s="11">
        <v>11</v>
      </c>
      <c r="J20" s="11">
        <v>0</v>
      </c>
      <c r="K20" s="11">
        <v>0</v>
      </c>
      <c r="L20" s="65">
        <f t="shared" si="5"/>
        <v>11</v>
      </c>
      <c r="M20" s="41">
        <f t="shared" si="6"/>
        <v>28</v>
      </c>
      <c r="N20" s="33">
        <f t="shared" si="7"/>
        <v>0.15730337078651685</v>
      </c>
    </row>
    <row r="21" spans="1:14" x14ac:dyDescent="0.2">
      <c r="B21">
        <f t="shared" ref="B21:M21" si="8">SUM(B15:B20)</f>
        <v>4</v>
      </c>
      <c r="C21">
        <f t="shared" si="8"/>
        <v>4</v>
      </c>
      <c r="D21">
        <f t="shared" si="8"/>
        <v>49</v>
      </c>
      <c r="E21">
        <f t="shared" si="8"/>
        <v>41</v>
      </c>
      <c r="F21">
        <f t="shared" si="8"/>
        <v>15</v>
      </c>
      <c r="G21">
        <f t="shared" si="8"/>
        <v>17</v>
      </c>
      <c r="H21">
        <f t="shared" si="8"/>
        <v>16</v>
      </c>
      <c r="I21">
        <f t="shared" si="8"/>
        <v>16</v>
      </c>
      <c r="J21">
        <f t="shared" si="8"/>
        <v>10</v>
      </c>
      <c r="K21">
        <f t="shared" si="8"/>
        <v>6</v>
      </c>
      <c r="L21" s="66">
        <f t="shared" si="8"/>
        <v>32</v>
      </c>
      <c r="M21">
        <f t="shared" si="8"/>
        <v>178</v>
      </c>
    </row>
    <row r="22" spans="1:14" x14ac:dyDescent="0.2">
      <c r="B22" s="68">
        <f>B21/$M$21</f>
        <v>2.247191011235955E-2</v>
      </c>
      <c r="C22" s="68">
        <f t="shared" ref="C22:L22" si="9">C21/$M$21</f>
        <v>2.247191011235955E-2</v>
      </c>
      <c r="D22" s="33">
        <f t="shared" si="9"/>
        <v>0.2752808988764045</v>
      </c>
      <c r="E22" s="33">
        <f t="shared" si="9"/>
        <v>0.2303370786516854</v>
      </c>
      <c r="F22" s="33">
        <f t="shared" si="9"/>
        <v>8.4269662921348312E-2</v>
      </c>
      <c r="G22" s="33">
        <f t="shared" si="9"/>
        <v>9.5505617977528087E-2</v>
      </c>
      <c r="H22" s="68">
        <f t="shared" si="9"/>
        <v>8.98876404494382E-2</v>
      </c>
      <c r="I22" s="68">
        <f t="shared" si="9"/>
        <v>8.98876404494382E-2</v>
      </c>
      <c r="J22" s="33">
        <f t="shared" si="9"/>
        <v>5.6179775280898875E-2</v>
      </c>
      <c r="K22" s="33">
        <f t="shared" si="9"/>
        <v>3.3707865168539325E-2</v>
      </c>
      <c r="L22" s="67">
        <f t="shared" si="9"/>
        <v>0.1797752808988764</v>
      </c>
    </row>
    <row r="24" spans="1:14" ht="17" thickBot="1" x14ac:dyDescent="0.25">
      <c r="A24" t="s">
        <v>86</v>
      </c>
    </row>
    <row r="25" spans="1:14" ht="17" thickBot="1" x14ac:dyDescent="0.25">
      <c r="B25" s="2" t="s">
        <v>13</v>
      </c>
      <c r="C25" s="3" t="s">
        <v>20</v>
      </c>
      <c r="D25" s="3" t="s">
        <v>16</v>
      </c>
      <c r="E25" s="3" t="s">
        <v>18</v>
      </c>
      <c r="F25" s="3" t="s">
        <v>19</v>
      </c>
      <c r="G25" s="3" t="s">
        <v>15</v>
      </c>
      <c r="H25" s="3" t="s">
        <v>22</v>
      </c>
      <c r="I25" s="3" t="s">
        <v>21</v>
      </c>
      <c r="J25" s="3" t="s">
        <v>23</v>
      </c>
      <c r="K25" s="3" t="s">
        <v>14</v>
      </c>
      <c r="L25" s="4" t="s">
        <v>24</v>
      </c>
    </row>
    <row r="26" spans="1:14" ht="17" thickBot="1" x14ac:dyDescent="0.25">
      <c r="A26" s="60" t="s">
        <v>46</v>
      </c>
      <c r="B26" s="57">
        <v>3</v>
      </c>
      <c r="C26" s="58">
        <v>3</v>
      </c>
      <c r="D26" s="58">
        <v>6</v>
      </c>
      <c r="E26" s="58">
        <v>16</v>
      </c>
      <c r="F26" s="58">
        <v>0</v>
      </c>
      <c r="G26" s="58">
        <v>1</v>
      </c>
      <c r="H26" s="58">
        <v>1</v>
      </c>
      <c r="I26" s="58">
        <v>9</v>
      </c>
      <c r="J26" s="58">
        <v>1</v>
      </c>
      <c r="K26" s="58">
        <v>0</v>
      </c>
      <c r="L26" s="65">
        <f t="shared" ref="L26" si="10">SUM(I26:K26)</f>
        <v>10</v>
      </c>
      <c r="M26">
        <f>SUM(B26:K26)</f>
        <v>40</v>
      </c>
    </row>
    <row r="27" spans="1:14" x14ac:dyDescent="0.2">
      <c r="B27" s="32">
        <f>B26/$M$26</f>
        <v>7.4999999999999997E-2</v>
      </c>
      <c r="C27" s="32">
        <f t="shared" ref="C27:L27" si="11">C26/$M$26</f>
        <v>7.4999999999999997E-2</v>
      </c>
      <c r="D27" s="32">
        <f t="shared" si="11"/>
        <v>0.15</v>
      </c>
      <c r="E27" s="32">
        <f t="shared" si="11"/>
        <v>0.4</v>
      </c>
      <c r="F27" s="32">
        <f t="shared" si="11"/>
        <v>0</v>
      </c>
      <c r="G27" s="32">
        <f t="shared" si="11"/>
        <v>2.5000000000000001E-2</v>
      </c>
      <c r="H27" s="32">
        <f t="shared" si="11"/>
        <v>2.5000000000000001E-2</v>
      </c>
      <c r="I27" s="32">
        <f t="shared" si="11"/>
        <v>0.22500000000000001</v>
      </c>
      <c r="J27" s="32">
        <f t="shared" si="11"/>
        <v>2.5000000000000001E-2</v>
      </c>
      <c r="K27" s="32">
        <f t="shared" si="11"/>
        <v>0</v>
      </c>
      <c r="L27" s="32">
        <f t="shared" si="11"/>
        <v>0.25</v>
      </c>
    </row>
    <row r="29" spans="1:14" ht="17" thickBot="1" x14ac:dyDescent="0.25">
      <c r="A29" t="s">
        <v>87</v>
      </c>
    </row>
    <row r="30" spans="1:14" ht="17" thickBot="1" x14ac:dyDescent="0.25">
      <c r="A30" s="31" t="s">
        <v>26</v>
      </c>
      <c r="B30" s="70" t="s">
        <v>27</v>
      </c>
      <c r="C30" s="19" t="s">
        <v>28</v>
      </c>
      <c r="D30" s="19" t="s">
        <v>29</v>
      </c>
      <c r="E30" s="19" t="s">
        <v>30</v>
      </c>
      <c r="F30" s="20" t="s">
        <v>31</v>
      </c>
    </row>
    <row r="31" spans="1:14" x14ac:dyDescent="0.2">
      <c r="A31" s="5" t="s">
        <v>40</v>
      </c>
      <c r="B31" s="6">
        <v>4</v>
      </c>
      <c r="C31" s="6">
        <v>14</v>
      </c>
      <c r="D31" s="6">
        <v>4</v>
      </c>
      <c r="E31" s="6">
        <v>4</v>
      </c>
      <c r="F31" s="7">
        <v>2</v>
      </c>
    </row>
    <row r="32" spans="1:14" x14ac:dyDescent="0.2">
      <c r="A32" s="8" t="s">
        <v>45</v>
      </c>
      <c r="B32" s="1">
        <v>49</v>
      </c>
      <c r="C32" s="1">
        <v>22</v>
      </c>
      <c r="D32" s="1">
        <v>21</v>
      </c>
      <c r="E32" s="1">
        <v>4</v>
      </c>
      <c r="F32" s="9">
        <v>16</v>
      </c>
    </row>
    <row r="33" spans="1:7" x14ac:dyDescent="0.2">
      <c r="A33" s="8" t="s">
        <v>41</v>
      </c>
      <c r="B33" s="1">
        <v>0</v>
      </c>
      <c r="C33" s="1">
        <v>0</v>
      </c>
      <c r="D33" s="1">
        <v>2</v>
      </c>
      <c r="E33" s="1">
        <v>0</v>
      </c>
      <c r="F33" s="9">
        <v>2</v>
      </c>
    </row>
    <row r="34" spans="1:7" x14ac:dyDescent="0.2">
      <c r="A34" s="8" t="s">
        <v>42</v>
      </c>
      <c r="B34" s="1">
        <v>0</v>
      </c>
      <c r="C34" s="1">
        <v>0</v>
      </c>
      <c r="D34" s="1">
        <v>0</v>
      </c>
      <c r="E34" s="1">
        <v>0</v>
      </c>
      <c r="F34" s="9">
        <v>4</v>
      </c>
    </row>
    <row r="35" spans="1:7" x14ac:dyDescent="0.2">
      <c r="A35" s="8" t="s">
        <v>43</v>
      </c>
      <c r="B35" s="1">
        <v>0</v>
      </c>
      <c r="C35" s="1">
        <v>0</v>
      </c>
      <c r="D35" s="1">
        <v>0</v>
      </c>
      <c r="E35" s="1">
        <v>0</v>
      </c>
      <c r="F35" s="9">
        <v>2</v>
      </c>
    </row>
    <row r="36" spans="1:7" x14ac:dyDescent="0.2">
      <c r="A36" s="8" t="s">
        <v>44</v>
      </c>
      <c r="B36" s="1">
        <v>0</v>
      </c>
      <c r="C36" s="1">
        <v>0</v>
      </c>
      <c r="D36" s="1">
        <v>0</v>
      </c>
      <c r="E36" s="1">
        <v>0</v>
      </c>
      <c r="F36" s="9">
        <v>28</v>
      </c>
    </row>
    <row r="37" spans="1:7" ht="17" thickBot="1" x14ac:dyDescent="0.25">
      <c r="A37" s="10" t="s">
        <v>46</v>
      </c>
      <c r="B37" s="11">
        <v>2</v>
      </c>
      <c r="C37" s="11">
        <v>11</v>
      </c>
      <c r="D37" s="11">
        <v>6</v>
      </c>
      <c r="E37" s="11">
        <v>6</v>
      </c>
      <c r="F37" s="12">
        <v>15</v>
      </c>
    </row>
    <row r="38" spans="1:7" x14ac:dyDescent="0.2">
      <c r="B38" s="66">
        <f>SUM(B31:B37)</f>
        <v>55</v>
      </c>
      <c r="C38" s="66">
        <f t="shared" ref="C38:F38" si="12">SUM(C31:C37)</f>
        <v>47</v>
      </c>
      <c r="D38" s="66">
        <f t="shared" si="12"/>
        <v>33</v>
      </c>
      <c r="E38" s="66">
        <f t="shared" si="12"/>
        <v>14</v>
      </c>
      <c r="F38" s="66">
        <f t="shared" si="12"/>
        <v>69</v>
      </c>
      <c r="G38">
        <f>SUM(B38:F38)</f>
        <v>218</v>
      </c>
    </row>
    <row r="39" spans="1:7" x14ac:dyDescent="0.2">
      <c r="B39" s="33">
        <f>B38/$G$38</f>
        <v>0.25229357798165136</v>
      </c>
      <c r="C39" s="33">
        <f t="shared" ref="C39:F39" si="13">C38/$G$38</f>
        <v>0.21559633027522937</v>
      </c>
      <c r="D39" s="33">
        <f t="shared" si="13"/>
        <v>0.15137614678899083</v>
      </c>
      <c r="E39" s="33">
        <f t="shared" si="13"/>
        <v>6.4220183486238536E-2</v>
      </c>
      <c r="F39" s="33">
        <f t="shared" si="13"/>
        <v>0.3165137614678899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0058-3BBD-8441-9FC2-51E46ED2A9D3}">
  <dimension ref="A1:N14"/>
  <sheetViews>
    <sheetView workbookViewId="0">
      <selection activeCell="E19" sqref="E19"/>
    </sheetView>
  </sheetViews>
  <sheetFormatPr baseColWidth="10" defaultRowHeight="16" x14ac:dyDescent="0.2"/>
  <cols>
    <col min="13" max="13" width="12.33203125" bestFit="1" customWidth="1"/>
  </cols>
  <sheetData>
    <row r="1" spans="1:14" ht="17" thickBot="1" x14ac:dyDescent="0.25">
      <c r="A1" t="s">
        <v>88</v>
      </c>
    </row>
    <row r="2" spans="1:14" ht="17" thickBot="1" x14ac:dyDescent="0.25">
      <c r="A2" s="18" t="s">
        <v>12</v>
      </c>
      <c r="B2" s="19" t="s">
        <v>13</v>
      </c>
      <c r="C2" s="19" t="s">
        <v>17</v>
      </c>
      <c r="D2" s="19" t="s">
        <v>20</v>
      </c>
      <c r="E2" s="19" t="s">
        <v>19</v>
      </c>
      <c r="F2" s="19" t="s">
        <v>15</v>
      </c>
      <c r="G2" s="19" t="s">
        <v>22</v>
      </c>
      <c r="H2" s="19" t="s">
        <v>16</v>
      </c>
      <c r="I2" s="19" t="s">
        <v>18</v>
      </c>
      <c r="J2" s="19" t="s">
        <v>23</v>
      </c>
      <c r="K2" s="19" t="s">
        <v>14</v>
      </c>
      <c r="L2" s="19" t="s">
        <v>21</v>
      </c>
      <c r="M2" s="73" t="s">
        <v>49</v>
      </c>
    </row>
    <row r="3" spans="1:14" ht="17" thickBot="1" x14ac:dyDescent="0.25">
      <c r="A3" s="71" t="s">
        <v>48</v>
      </c>
      <c r="B3" s="72">
        <v>34</v>
      </c>
      <c r="C3" s="72">
        <v>3</v>
      </c>
      <c r="D3" s="72">
        <v>29</v>
      </c>
      <c r="E3" s="72">
        <v>21</v>
      </c>
      <c r="F3" s="72">
        <v>15</v>
      </c>
      <c r="G3" s="72">
        <v>1</v>
      </c>
      <c r="H3" s="72">
        <v>47</v>
      </c>
      <c r="I3" s="72">
        <v>52</v>
      </c>
      <c r="J3" s="72">
        <v>9</v>
      </c>
      <c r="K3" s="72">
        <v>12</v>
      </c>
      <c r="L3" s="72">
        <v>2</v>
      </c>
      <c r="M3" s="65">
        <f>SUM(J3:L3)</f>
        <v>23</v>
      </c>
      <c r="N3">
        <f>SUM(B3:L3)</f>
        <v>225</v>
      </c>
    </row>
    <row r="4" spans="1:14" x14ac:dyDescent="0.2">
      <c r="B4" s="33">
        <f>B3/$N$3</f>
        <v>0.15111111111111111</v>
      </c>
      <c r="C4" s="33">
        <f t="shared" ref="C4:L4" si="0">C3/$N$3</f>
        <v>1.3333333333333334E-2</v>
      </c>
      <c r="D4" s="33">
        <f t="shared" si="0"/>
        <v>0.12888888888888889</v>
      </c>
      <c r="E4" s="33">
        <f t="shared" si="0"/>
        <v>9.3333333333333338E-2</v>
      </c>
      <c r="F4" s="33">
        <f t="shared" si="0"/>
        <v>6.6666666666666666E-2</v>
      </c>
      <c r="G4" s="33">
        <f t="shared" si="0"/>
        <v>4.4444444444444444E-3</v>
      </c>
      <c r="H4" s="33">
        <f t="shared" si="0"/>
        <v>0.2088888888888889</v>
      </c>
      <c r="I4" s="33">
        <f t="shared" si="0"/>
        <v>0.2311111111111111</v>
      </c>
      <c r="J4" s="33">
        <f t="shared" si="0"/>
        <v>0.04</v>
      </c>
      <c r="K4" s="33">
        <f t="shared" si="0"/>
        <v>5.3333333333333337E-2</v>
      </c>
      <c r="L4" s="33">
        <f t="shared" si="0"/>
        <v>8.8888888888888889E-3</v>
      </c>
      <c r="M4" s="33">
        <f>M3/$N$3</f>
        <v>0.10222222222222223</v>
      </c>
    </row>
    <row r="6" spans="1:14" ht="17" thickBot="1" x14ac:dyDescent="0.25">
      <c r="A6" s="98" t="s">
        <v>89</v>
      </c>
    </row>
    <row r="7" spans="1:14" ht="17" thickBot="1" x14ac:dyDescent="0.25">
      <c r="A7" s="22" t="s">
        <v>0</v>
      </c>
      <c r="B7" s="23" t="s">
        <v>1</v>
      </c>
      <c r="C7" s="23" t="s">
        <v>3</v>
      </c>
      <c r="D7" s="25" t="s">
        <v>2</v>
      </c>
    </row>
    <row r="8" spans="1:14" x14ac:dyDescent="0.2">
      <c r="A8" s="5" t="s">
        <v>48</v>
      </c>
      <c r="B8" s="6">
        <v>48</v>
      </c>
      <c r="C8" s="6">
        <v>67</v>
      </c>
      <c r="D8" s="7">
        <v>110</v>
      </c>
    </row>
    <row r="9" spans="1:14" ht="17" thickBot="1" x14ac:dyDescent="0.25">
      <c r="A9" s="10"/>
      <c r="B9" s="48">
        <f>B8/$N$3</f>
        <v>0.21333333333333335</v>
      </c>
      <c r="C9" s="48">
        <f t="shared" ref="C9:D9" si="1">C8/$N$3</f>
        <v>0.29777777777777775</v>
      </c>
      <c r="D9" s="49">
        <f t="shared" si="1"/>
        <v>0.48888888888888887</v>
      </c>
    </row>
    <row r="11" spans="1:14" ht="17" thickBot="1" x14ac:dyDescent="0.25">
      <c r="A11" s="98" t="s">
        <v>90</v>
      </c>
    </row>
    <row r="12" spans="1:14" ht="17" thickBot="1" x14ac:dyDescent="0.25">
      <c r="A12" s="77" t="s">
        <v>26</v>
      </c>
      <c r="B12" s="78" t="s">
        <v>47</v>
      </c>
      <c r="C12" s="78" t="s">
        <v>31</v>
      </c>
      <c r="D12" s="78" t="s">
        <v>27</v>
      </c>
      <c r="E12" s="78" t="s">
        <v>29</v>
      </c>
      <c r="F12" s="79" t="s">
        <v>28</v>
      </c>
    </row>
    <row r="13" spans="1:14" ht="17" thickBot="1" x14ac:dyDescent="0.25">
      <c r="A13" s="74" t="s">
        <v>48</v>
      </c>
      <c r="B13" s="75">
        <v>66</v>
      </c>
      <c r="C13" s="75">
        <v>15</v>
      </c>
      <c r="D13" s="75">
        <v>63</v>
      </c>
      <c r="E13" s="75">
        <v>26</v>
      </c>
      <c r="F13" s="76">
        <v>55</v>
      </c>
    </row>
    <row r="14" spans="1:14" x14ac:dyDescent="0.2">
      <c r="B14" s="33">
        <f>B13/$N$3</f>
        <v>0.29333333333333333</v>
      </c>
      <c r="C14" s="33">
        <f t="shared" ref="C14:F14" si="2">C13/$N$3</f>
        <v>6.6666666666666666E-2</v>
      </c>
      <c r="D14" s="33">
        <f t="shared" si="2"/>
        <v>0.28000000000000003</v>
      </c>
      <c r="E14" s="33">
        <f t="shared" si="2"/>
        <v>0.11555555555555555</v>
      </c>
      <c r="F14" s="33">
        <f t="shared" si="2"/>
        <v>0.24444444444444444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9478-D350-574C-A901-16558B135A88}">
  <dimension ref="A1:O62"/>
  <sheetViews>
    <sheetView topLeftCell="A21" workbookViewId="0">
      <selection activeCell="O37" sqref="O37"/>
    </sheetView>
  </sheetViews>
  <sheetFormatPr baseColWidth="10" defaultRowHeight="16" x14ac:dyDescent="0.2"/>
  <cols>
    <col min="1" max="1" width="18" bestFit="1" customWidth="1"/>
    <col min="13" max="13" width="12.1640625" bestFit="1" customWidth="1"/>
  </cols>
  <sheetData>
    <row r="1" spans="1:15" ht="17" thickBot="1" x14ac:dyDescent="0.25">
      <c r="A1" t="s">
        <v>91</v>
      </c>
    </row>
    <row r="2" spans="1:15" ht="17" thickBot="1" x14ac:dyDescent="0.25">
      <c r="A2" s="22" t="s">
        <v>12</v>
      </c>
      <c r="B2" s="23" t="s">
        <v>13</v>
      </c>
      <c r="C2" s="23" t="s">
        <v>17</v>
      </c>
      <c r="D2" s="23" t="s">
        <v>20</v>
      </c>
      <c r="E2" s="23" t="s">
        <v>16</v>
      </c>
      <c r="F2" s="23" t="s">
        <v>18</v>
      </c>
      <c r="G2" s="23" t="s">
        <v>19</v>
      </c>
      <c r="H2" s="23" t="s">
        <v>15</v>
      </c>
      <c r="I2" s="23" t="s">
        <v>22</v>
      </c>
      <c r="J2" s="23" t="s">
        <v>23</v>
      </c>
      <c r="K2" s="23" t="s">
        <v>14</v>
      </c>
      <c r="L2" s="25" t="s">
        <v>21</v>
      </c>
      <c r="M2" s="80" t="s">
        <v>24</v>
      </c>
    </row>
    <row r="3" spans="1:15" x14ac:dyDescent="0.2">
      <c r="A3" s="42" t="s">
        <v>51</v>
      </c>
      <c r="B3" s="5">
        <v>1</v>
      </c>
      <c r="C3" s="6">
        <v>0</v>
      </c>
      <c r="D3" s="6">
        <v>5</v>
      </c>
      <c r="E3" s="6">
        <v>23</v>
      </c>
      <c r="F3" s="6">
        <v>13</v>
      </c>
      <c r="G3" s="6">
        <v>3</v>
      </c>
      <c r="H3" s="6">
        <v>8</v>
      </c>
      <c r="I3" s="6">
        <v>8</v>
      </c>
      <c r="J3" s="6">
        <v>0</v>
      </c>
      <c r="K3" s="6">
        <v>1</v>
      </c>
      <c r="L3" s="6">
        <v>6</v>
      </c>
      <c r="M3" s="63">
        <f>SUM(J3:L3)</f>
        <v>7</v>
      </c>
      <c r="N3">
        <f>SUM(B3:L3)</f>
        <v>68</v>
      </c>
      <c r="O3" s="33">
        <f>N3/$N$11</f>
        <v>6.1206120612061203E-2</v>
      </c>
    </row>
    <row r="4" spans="1:15" x14ac:dyDescent="0.2">
      <c r="A4" s="43" t="s">
        <v>52</v>
      </c>
      <c r="B4" s="8">
        <v>44</v>
      </c>
      <c r="C4" s="1">
        <v>2</v>
      </c>
      <c r="D4" s="1">
        <v>43</v>
      </c>
      <c r="E4" s="1">
        <v>111</v>
      </c>
      <c r="F4" s="1">
        <v>86</v>
      </c>
      <c r="G4" s="1">
        <v>20</v>
      </c>
      <c r="H4" s="1">
        <v>24</v>
      </c>
      <c r="I4" s="1">
        <v>55</v>
      </c>
      <c r="J4" s="1">
        <v>30</v>
      </c>
      <c r="K4" s="1">
        <v>32</v>
      </c>
      <c r="L4" s="1">
        <v>29</v>
      </c>
      <c r="M4" s="56">
        <f>SUM(J4:L4)</f>
        <v>91</v>
      </c>
      <c r="N4">
        <f>SUM(B4:L4)</f>
        <v>476</v>
      </c>
      <c r="O4" s="33">
        <f>N4/$N$11</f>
        <v>0.42844284428442847</v>
      </c>
    </row>
    <row r="5" spans="1:15" x14ac:dyDescent="0.2">
      <c r="A5" s="43" t="s">
        <v>53</v>
      </c>
      <c r="B5" s="8">
        <v>8</v>
      </c>
      <c r="C5" s="1">
        <v>0</v>
      </c>
      <c r="D5" s="1">
        <v>10</v>
      </c>
      <c r="E5" s="1">
        <v>76</v>
      </c>
      <c r="F5" s="1">
        <v>40</v>
      </c>
      <c r="G5" s="1">
        <v>8</v>
      </c>
      <c r="H5" s="1">
        <v>10</v>
      </c>
      <c r="I5" s="1">
        <v>27</v>
      </c>
      <c r="J5" s="1">
        <v>10</v>
      </c>
      <c r="K5" s="1">
        <v>7</v>
      </c>
      <c r="L5" s="1">
        <v>15</v>
      </c>
      <c r="M5" s="56">
        <f>SUM(J5:L5)</f>
        <v>32</v>
      </c>
      <c r="N5">
        <f>SUM(B5:L5)</f>
        <v>211</v>
      </c>
      <c r="O5" s="33">
        <f>N5/$N$11</f>
        <v>0.18991899189918993</v>
      </c>
    </row>
    <row r="6" spans="1:15" x14ac:dyDescent="0.2">
      <c r="A6" s="43" t="s">
        <v>54</v>
      </c>
      <c r="B6" s="8">
        <v>0</v>
      </c>
      <c r="C6" s="1">
        <v>0</v>
      </c>
      <c r="D6" s="1">
        <v>0</v>
      </c>
      <c r="E6" s="1">
        <v>1</v>
      </c>
      <c r="F6" s="1"/>
      <c r="G6" s="1">
        <v>4</v>
      </c>
      <c r="H6" s="1">
        <v>2</v>
      </c>
      <c r="I6" s="1">
        <v>0</v>
      </c>
      <c r="J6" s="1">
        <v>0</v>
      </c>
      <c r="K6" s="1">
        <v>0</v>
      </c>
      <c r="L6" s="1">
        <v>0</v>
      </c>
      <c r="M6" s="56">
        <f t="shared" ref="M6:M9" si="0">SUM(J6:L6)</f>
        <v>0</v>
      </c>
      <c r="N6">
        <f t="shared" ref="N6:N9" si="1">SUM(B6:L6)</f>
        <v>7</v>
      </c>
      <c r="O6" s="33">
        <f t="shared" ref="O6:O9" si="2">N6/$N$11</f>
        <v>6.3006300630063005E-3</v>
      </c>
    </row>
    <row r="7" spans="1:15" x14ac:dyDescent="0.2">
      <c r="A7" s="43" t="s">
        <v>55</v>
      </c>
      <c r="B7" s="8">
        <v>4</v>
      </c>
      <c r="C7" s="1">
        <v>3</v>
      </c>
      <c r="D7" s="1">
        <v>2</v>
      </c>
      <c r="E7" s="1">
        <v>28</v>
      </c>
      <c r="F7" s="1">
        <v>18</v>
      </c>
      <c r="G7" s="1">
        <v>3</v>
      </c>
      <c r="H7" s="1">
        <v>3</v>
      </c>
      <c r="I7" s="1">
        <v>6</v>
      </c>
      <c r="J7" s="1">
        <v>1</v>
      </c>
      <c r="K7" s="1"/>
      <c r="L7" s="1">
        <v>4</v>
      </c>
      <c r="M7" s="56">
        <f t="shared" si="0"/>
        <v>5</v>
      </c>
      <c r="N7">
        <f t="shared" si="1"/>
        <v>72</v>
      </c>
      <c r="O7" s="33">
        <f t="shared" si="2"/>
        <v>6.480648064806481E-2</v>
      </c>
    </row>
    <row r="8" spans="1:15" x14ac:dyDescent="0.2">
      <c r="A8" s="43" t="s">
        <v>56</v>
      </c>
      <c r="B8" s="8">
        <v>0</v>
      </c>
      <c r="C8" s="1">
        <v>0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56">
        <f t="shared" si="0"/>
        <v>0</v>
      </c>
      <c r="N8">
        <f t="shared" si="1"/>
        <v>1</v>
      </c>
      <c r="O8" s="33">
        <f t="shared" si="2"/>
        <v>9.0009000900090005E-4</v>
      </c>
    </row>
    <row r="9" spans="1:15" x14ac:dyDescent="0.2">
      <c r="A9" s="43" t="s">
        <v>57</v>
      </c>
      <c r="B9" s="8">
        <v>40</v>
      </c>
      <c r="C9" s="1">
        <v>10</v>
      </c>
      <c r="D9" s="1">
        <v>21</v>
      </c>
      <c r="E9" s="1">
        <v>42</v>
      </c>
      <c r="F9" s="1">
        <v>44</v>
      </c>
      <c r="G9" s="1">
        <v>18</v>
      </c>
      <c r="H9" s="1">
        <v>24</v>
      </c>
      <c r="I9" s="1">
        <v>2</v>
      </c>
      <c r="J9" s="1">
        <v>13</v>
      </c>
      <c r="K9" s="1">
        <v>11</v>
      </c>
      <c r="L9" s="1">
        <v>6</v>
      </c>
      <c r="M9" s="56">
        <f t="shared" si="0"/>
        <v>30</v>
      </c>
      <c r="N9">
        <f t="shared" si="1"/>
        <v>231</v>
      </c>
      <c r="O9" s="33">
        <f t="shared" si="2"/>
        <v>0.20792079207920791</v>
      </c>
    </row>
    <row r="10" spans="1:15" ht="17" thickBot="1" x14ac:dyDescent="0.25">
      <c r="A10" s="44" t="s">
        <v>58</v>
      </c>
      <c r="B10" s="10">
        <v>21</v>
      </c>
      <c r="C10" s="11">
        <v>4</v>
      </c>
      <c r="D10" s="11">
        <v>9</v>
      </c>
      <c r="E10" s="11">
        <v>3</v>
      </c>
      <c r="F10" s="11">
        <v>7</v>
      </c>
      <c r="G10" s="11">
        <v>1</v>
      </c>
      <c r="H10" s="11"/>
      <c r="I10" s="11"/>
      <c r="J10" s="11"/>
      <c r="K10" s="11"/>
      <c r="L10" s="11"/>
      <c r="M10" s="59">
        <f>SUM(J10:L10)</f>
        <v>0</v>
      </c>
      <c r="N10">
        <f>SUM(B10:L10)</f>
        <v>45</v>
      </c>
      <c r="O10" s="33">
        <f>N10/$N$11</f>
        <v>4.0504050405040501E-2</v>
      </c>
    </row>
    <row r="11" spans="1:15" x14ac:dyDescent="0.2">
      <c r="B11">
        <f t="shared" ref="B11:N11" si="3">SUM(B3:B10)</f>
        <v>118</v>
      </c>
      <c r="C11">
        <f t="shared" si="3"/>
        <v>19</v>
      </c>
      <c r="D11">
        <f t="shared" si="3"/>
        <v>90</v>
      </c>
      <c r="E11">
        <f t="shared" si="3"/>
        <v>285</v>
      </c>
      <c r="F11">
        <f t="shared" si="3"/>
        <v>208</v>
      </c>
      <c r="G11">
        <f t="shared" si="3"/>
        <v>57</v>
      </c>
      <c r="H11">
        <f t="shared" si="3"/>
        <v>71</v>
      </c>
      <c r="I11">
        <f t="shared" si="3"/>
        <v>98</v>
      </c>
      <c r="J11">
        <f t="shared" si="3"/>
        <v>54</v>
      </c>
      <c r="K11">
        <f t="shared" si="3"/>
        <v>51</v>
      </c>
      <c r="L11">
        <f t="shared" si="3"/>
        <v>60</v>
      </c>
      <c r="M11">
        <f t="shared" si="3"/>
        <v>165</v>
      </c>
      <c r="N11" s="66">
        <f t="shared" si="3"/>
        <v>1111</v>
      </c>
    </row>
    <row r="12" spans="1:15" x14ac:dyDescent="0.2">
      <c r="B12" s="33">
        <f>B11/$N$11</f>
        <v>0.10621062106210621</v>
      </c>
      <c r="C12" s="33">
        <f t="shared" ref="C12:M12" si="4">C11/$N$11</f>
        <v>1.7101710171017102E-2</v>
      </c>
      <c r="D12" s="33">
        <f t="shared" si="4"/>
        <v>8.1008100810081002E-2</v>
      </c>
      <c r="E12" s="33">
        <f t="shared" si="4"/>
        <v>0.2565256525652565</v>
      </c>
      <c r="F12" s="33">
        <f t="shared" si="4"/>
        <v>0.18721872187218722</v>
      </c>
      <c r="G12" s="33">
        <f t="shared" si="4"/>
        <v>5.1305130513051307E-2</v>
      </c>
      <c r="H12" s="33">
        <f t="shared" si="4"/>
        <v>6.3906390639063906E-2</v>
      </c>
      <c r="I12" s="33">
        <f t="shared" si="4"/>
        <v>8.8208820882088215E-2</v>
      </c>
      <c r="J12" s="33">
        <f t="shared" si="4"/>
        <v>4.8604860486048604E-2</v>
      </c>
      <c r="K12" s="33">
        <f t="shared" si="4"/>
        <v>4.5904590459045908E-2</v>
      </c>
      <c r="L12" s="33">
        <f t="shared" si="4"/>
        <v>5.4005400540054004E-2</v>
      </c>
      <c r="M12" s="33">
        <f t="shared" si="4"/>
        <v>0.14851485148514851</v>
      </c>
    </row>
    <row r="14" spans="1:15" ht="17" thickBot="1" x14ac:dyDescent="0.25">
      <c r="A14" t="s">
        <v>92</v>
      </c>
    </row>
    <row r="15" spans="1:15" ht="17" thickBot="1" x14ac:dyDescent="0.25">
      <c r="A15" s="22" t="s">
        <v>12</v>
      </c>
      <c r="B15" s="23" t="s">
        <v>13</v>
      </c>
      <c r="C15" s="23" t="s">
        <v>17</v>
      </c>
      <c r="D15" s="23" t="s">
        <v>20</v>
      </c>
      <c r="E15" s="23" t="s">
        <v>16</v>
      </c>
      <c r="F15" s="23" t="s">
        <v>18</v>
      </c>
      <c r="G15" s="23" t="s">
        <v>19</v>
      </c>
      <c r="H15" s="23" t="s">
        <v>15</v>
      </c>
      <c r="I15" s="23" t="s">
        <v>22</v>
      </c>
      <c r="J15" s="23" t="s">
        <v>23</v>
      </c>
      <c r="K15" s="23" t="s">
        <v>14</v>
      </c>
      <c r="L15" s="25" t="s">
        <v>21</v>
      </c>
      <c r="M15" s="80" t="s">
        <v>24</v>
      </c>
    </row>
    <row r="16" spans="1:15" x14ac:dyDescent="0.2">
      <c r="A16" s="42" t="s">
        <v>51</v>
      </c>
      <c r="B16" s="87">
        <f>B3/$B$11</f>
        <v>8.4745762711864406E-3</v>
      </c>
      <c r="C16" s="82">
        <f>C3/$C$11</f>
        <v>0</v>
      </c>
      <c r="D16" s="82">
        <f>D3/$D$11</f>
        <v>5.5555555555555552E-2</v>
      </c>
      <c r="E16" s="82">
        <f>E3/$E$11</f>
        <v>8.0701754385964913E-2</v>
      </c>
      <c r="F16" s="82">
        <f>F3/$F$11</f>
        <v>6.25E-2</v>
      </c>
      <c r="G16" s="82">
        <f>G3/$G$11</f>
        <v>5.2631578947368418E-2</v>
      </c>
      <c r="H16" s="82">
        <f>H3/$H$11</f>
        <v>0.11267605633802817</v>
      </c>
      <c r="I16" s="82">
        <f>I3/$I$11</f>
        <v>8.1632653061224483E-2</v>
      </c>
      <c r="J16" s="82">
        <f>J3/$J$11</f>
        <v>0</v>
      </c>
      <c r="K16" s="82">
        <f>K3/$K$11</f>
        <v>1.9607843137254902E-2</v>
      </c>
      <c r="L16" s="82">
        <f>L3/$L$11</f>
        <v>0.1</v>
      </c>
      <c r="M16" s="83">
        <f>M3/$M$11</f>
        <v>4.2424242424242427E-2</v>
      </c>
    </row>
    <row r="17" spans="1:13" x14ac:dyDescent="0.2">
      <c r="A17" s="43" t="s">
        <v>52</v>
      </c>
      <c r="B17" s="90">
        <f t="shared" ref="B17:B23" si="5">B4/$B$11</f>
        <v>0.3728813559322034</v>
      </c>
      <c r="C17" s="81">
        <f t="shared" ref="C17:C23" si="6">C4/$C$11</f>
        <v>0.10526315789473684</v>
      </c>
      <c r="D17" s="34">
        <f t="shared" ref="D17:D23" si="7">D4/$D$11</f>
        <v>0.4777777777777778</v>
      </c>
      <c r="E17" s="34">
        <f t="shared" ref="E17:E23" si="8">E4/$E$11</f>
        <v>0.38947368421052631</v>
      </c>
      <c r="F17" s="34">
        <f t="shared" ref="F17:F23" si="9">F4/$F$11</f>
        <v>0.41346153846153844</v>
      </c>
      <c r="G17" s="34">
        <f t="shared" ref="G17:G23" si="10">G4/$G$11</f>
        <v>0.35087719298245612</v>
      </c>
      <c r="H17" s="34">
        <f t="shared" ref="H17:H23" si="11">H4/$H$11</f>
        <v>0.3380281690140845</v>
      </c>
      <c r="I17" s="34">
        <f t="shared" ref="I17:I23" si="12">I4/$I$11</f>
        <v>0.56122448979591832</v>
      </c>
      <c r="J17" s="34">
        <f t="shared" ref="J17:J23" si="13">J4/$J$11</f>
        <v>0.55555555555555558</v>
      </c>
      <c r="K17" s="34">
        <f t="shared" ref="K17:K23" si="14">K4/$K$11</f>
        <v>0.62745098039215685</v>
      </c>
      <c r="L17" s="34">
        <f t="shared" ref="L17:L23" si="15">L4/$L$11</f>
        <v>0.48333333333333334</v>
      </c>
      <c r="M17" s="84">
        <f>M4/$M$11</f>
        <v>0.55151515151515151</v>
      </c>
    </row>
    <row r="18" spans="1:13" x14ac:dyDescent="0.2">
      <c r="A18" s="43" t="s">
        <v>53</v>
      </c>
      <c r="B18" s="88">
        <f t="shared" si="5"/>
        <v>6.7796610169491525E-2</v>
      </c>
      <c r="C18" s="81">
        <f t="shared" si="6"/>
        <v>0</v>
      </c>
      <c r="D18" s="81">
        <f t="shared" si="7"/>
        <v>0.1111111111111111</v>
      </c>
      <c r="E18" s="91">
        <f t="shared" si="8"/>
        <v>0.26666666666666666</v>
      </c>
      <c r="F18" s="81">
        <f t="shared" si="9"/>
        <v>0.19230769230769232</v>
      </c>
      <c r="G18" s="81">
        <f t="shared" si="10"/>
        <v>0.14035087719298245</v>
      </c>
      <c r="H18" s="81">
        <f t="shared" si="11"/>
        <v>0.14084507042253522</v>
      </c>
      <c r="I18" s="81">
        <f t="shared" si="12"/>
        <v>0.27551020408163263</v>
      </c>
      <c r="J18" s="81">
        <f t="shared" si="13"/>
        <v>0.18518518518518517</v>
      </c>
      <c r="K18" s="81">
        <f t="shared" si="14"/>
        <v>0.13725490196078433</v>
      </c>
      <c r="L18" s="81">
        <f t="shared" si="15"/>
        <v>0.25</v>
      </c>
      <c r="M18" s="84">
        <f t="shared" ref="M18:M23" si="16">M5/$M$11</f>
        <v>0.19393939393939394</v>
      </c>
    </row>
    <row r="19" spans="1:13" x14ac:dyDescent="0.2">
      <c r="A19" s="43" t="s">
        <v>54</v>
      </c>
      <c r="B19" s="88">
        <f t="shared" si="5"/>
        <v>0</v>
      </c>
      <c r="C19" s="81">
        <f t="shared" si="6"/>
        <v>0</v>
      </c>
      <c r="D19" s="81">
        <f t="shared" si="7"/>
        <v>0</v>
      </c>
      <c r="E19" s="81">
        <f t="shared" si="8"/>
        <v>3.5087719298245615E-3</v>
      </c>
      <c r="F19" s="81">
        <f t="shared" si="9"/>
        <v>0</v>
      </c>
      <c r="G19" s="81">
        <f t="shared" si="10"/>
        <v>7.0175438596491224E-2</v>
      </c>
      <c r="H19" s="81">
        <f t="shared" si="11"/>
        <v>2.8169014084507043E-2</v>
      </c>
      <c r="I19" s="81">
        <f t="shared" si="12"/>
        <v>0</v>
      </c>
      <c r="J19" s="81">
        <f t="shared" si="13"/>
        <v>0</v>
      </c>
      <c r="K19" s="81">
        <f t="shared" si="14"/>
        <v>0</v>
      </c>
      <c r="L19" s="81">
        <f t="shared" si="15"/>
        <v>0</v>
      </c>
      <c r="M19" s="84">
        <f t="shared" si="16"/>
        <v>0</v>
      </c>
    </row>
    <row r="20" spans="1:13" x14ac:dyDescent="0.2">
      <c r="A20" s="43" t="s">
        <v>55</v>
      </c>
      <c r="B20" s="88">
        <f t="shared" si="5"/>
        <v>3.3898305084745763E-2</v>
      </c>
      <c r="C20" s="81">
        <f t="shared" si="6"/>
        <v>0.15789473684210525</v>
      </c>
      <c r="D20" s="81">
        <f t="shared" si="7"/>
        <v>2.2222222222222223E-2</v>
      </c>
      <c r="E20" s="81">
        <f t="shared" si="8"/>
        <v>9.8245614035087719E-2</v>
      </c>
      <c r="F20" s="81">
        <f t="shared" si="9"/>
        <v>8.6538461538461536E-2</v>
      </c>
      <c r="G20" s="81">
        <f t="shared" si="10"/>
        <v>5.2631578947368418E-2</v>
      </c>
      <c r="H20" s="81">
        <f t="shared" si="11"/>
        <v>4.2253521126760563E-2</v>
      </c>
      <c r="I20" s="81">
        <f t="shared" si="12"/>
        <v>6.1224489795918366E-2</v>
      </c>
      <c r="J20" s="81">
        <f t="shared" si="13"/>
        <v>1.8518518518518517E-2</v>
      </c>
      <c r="K20" s="81">
        <f t="shared" si="14"/>
        <v>0</v>
      </c>
      <c r="L20" s="81">
        <f t="shared" si="15"/>
        <v>6.6666666666666666E-2</v>
      </c>
      <c r="M20" s="84">
        <f t="shared" si="16"/>
        <v>3.0303030303030304E-2</v>
      </c>
    </row>
    <row r="21" spans="1:13" x14ac:dyDescent="0.2">
      <c r="A21" s="43" t="s">
        <v>56</v>
      </c>
      <c r="B21" s="88">
        <f t="shared" si="5"/>
        <v>0</v>
      </c>
      <c r="C21" s="81">
        <f t="shared" si="6"/>
        <v>0</v>
      </c>
      <c r="D21" s="81">
        <f t="shared" si="7"/>
        <v>0</v>
      </c>
      <c r="E21" s="81">
        <f t="shared" si="8"/>
        <v>3.5087719298245615E-3</v>
      </c>
      <c r="F21" s="81">
        <f t="shared" si="9"/>
        <v>0</v>
      </c>
      <c r="G21" s="81">
        <f t="shared" si="10"/>
        <v>0</v>
      </c>
      <c r="H21" s="81">
        <f t="shared" si="11"/>
        <v>0</v>
      </c>
      <c r="I21" s="81">
        <f t="shared" si="12"/>
        <v>0</v>
      </c>
      <c r="J21" s="81">
        <f t="shared" si="13"/>
        <v>0</v>
      </c>
      <c r="K21" s="81">
        <f t="shared" si="14"/>
        <v>0</v>
      </c>
      <c r="L21" s="81">
        <f t="shared" si="15"/>
        <v>0</v>
      </c>
      <c r="M21" s="84">
        <f t="shared" si="16"/>
        <v>0</v>
      </c>
    </row>
    <row r="22" spans="1:13" x14ac:dyDescent="0.2">
      <c r="A22" s="43" t="s">
        <v>57</v>
      </c>
      <c r="B22" s="88">
        <f t="shared" si="5"/>
        <v>0.33898305084745761</v>
      </c>
      <c r="C22" s="34">
        <f t="shared" si="6"/>
        <v>0.52631578947368418</v>
      </c>
      <c r="D22" s="81">
        <f t="shared" si="7"/>
        <v>0.23333333333333334</v>
      </c>
      <c r="E22" s="81">
        <f t="shared" si="8"/>
        <v>0.14736842105263157</v>
      </c>
      <c r="F22" s="81">
        <f t="shared" si="9"/>
        <v>0.21153846153846154</v>
      </c>
      <c r="G22" s="81">
        <f t="shared" si="10"/>
        <v>0.31578947368421051</v>
      </c>
      <c r="H22" s="81">
        <f t="shared" si="11"/>
        <v>0.3380281690140845</v>
      </c>
      <c r="I22" s="81">
        <f t="shared" si="12"/>
        <v>2.0408163265306121E-2</v>
      </c>
      <c r="J22" s="81">
        <f t="shared" si="13"/>
        <v>0.24074074074074073</v>
      </c>
      <c r="K22" s="81">
        <f t="shared" si="14"/>
        <v>0.21568627450980393</v>
      </c>
      <c r="L22" s="81">
        <f t="shared" si="15"/>
        <v>0.1</v>
      </c>
      <c r="M22" s="84">
        <f t="shared" si="16"/>
        <v>0.18181818181818182</v>
      </c>
    </row>
    <row r="23" spans="1:13" ht="17" thickBot="1" x14ac:dyDescent="0.25">
      <c r="A23" s="44" t="s">
        <v>58</v>
      </c>
      <c r="B23" s="89">
        <f t="shared" si="5"/>
        <v>0.17796610169491525</v>
      </c>
      <c r="C23" s="92">
        <f t="shared" si="6"/>
        <v>0.21052631578947367</v>
      </c>
      <c r="D23" s="85">
        <f t="shared" si="7"/>
        <v>0.1</v>
      </c>
      <c r="E23" s="85">
        <f t="shared" si="8"/>
        <v>1.0526315789473684E-2</v>
      </c>
      <c r="F23" s="85">
        <f t="shared" si="9"/>
        <v>3.3653846153846152E-2</v>
      </c>
      <c r="G23" s="85">
        <f t="shared" si="10"/>
        <v>1.7543859649122806E-2</v>
      </c>
      <c r="H23" s="85">
        <f t="shared" si="11"/>
        <v>0</v>
      </c>
      <c r="I23" s="85">
        <f t="shared" si="12"/>
        <v>0</v>
      </c>
      <c r="J23" s="85">
        <f t="shared" si="13"/>
        <v>0</v>
      </c>
      <c r="K23" s="85">
        <f t="shared" si="14"/>
        <v>0</v>
      </c>
      <c r="L23" s="85">
        <f t="shared" si="15"/>
        <v>0</v>
      </c>
      <c r="M23" s="86">
        <f t="shared" si="16"/>
        <v>0</v>
      </c>
    </row>
    <row r="25" spans="1:13" ht="17" thickBot="1" x14ac:dyDescent="0.25">
      <c r="A25" t="s">
        <v>93</v>
      </c>
    </row>
    <row r="26" spans="1:13" ht="17" thickBot="1" x14ac:dyDescent="0.25">
      <c r="A26" s="93" t="s">
        <v>0</v>
      </c>
      <c r="B26" s="18" t="s">
        <v>1</v>
      </c>
      <c r="C26" s="19" t="s">
        <v>2</v>
      </c>
      <c r="D26" s="20" t="s">
        <v>3</v>
      </c>
    </row>
    <row r="27" spans="1:13" x14ac:dyDescent="0.2">
      <c r="A27" s="36" t="s">
        <v>56</v>
      </c>
      <c r="B27" s="50">
        <v>0</v>
      </c>
      <c r="C27" s="6">
        <v>1</v>
      </c>
      <c r="D27" s="7">
        <v>0</v>
      </c>
    </row>
    <row r="28" spans="1:13" x14ac:dyDescent="0.2">
      <c r="A28" s="37" t="s">
        <v>52</v>
      </c>
      <c r="B28" s="51">
        <v>171</v>
      </c>
      <c r="C28" s="1">
        <v>152</v>
      </c>
      <c r="D28" s="9">
        <v>153</v>
      </c>
    </row>
    <row r="29" spans="1:13" x14ac:dyDescent="0.2">
      <c r="A29" s="37" t="s">
        <v>51</v>
      </c>
      <c r="B29" s="51">
        <v>23</v>
      </c>
      <c r="C29" s="1">
        <v>24</v>
      </c>
      <c r="D29" s="9">
        <v>21</v>
      </c>
    </row>
    <row r="30" spans="1:13" x14ac:dyDescent="0.2">
      <c r="A30" s="37" t="s">
        <v>57</v>
      </c>
      <c r="B30" s="51">
        <v>71</v>
      </c>
      <c r="C30" s="1">
        <v>50</v>
      </c>
      <c r="D30" s="9">
        <v>110</v>
      </c>
    </row>
    <row r="31" spans="1:13" x14ac:dyDescent="0.2">
      <c r="A31" s="37" t="s">
        <v>55</v>
      </c>
      <c r="B31" s="51">
        <v>22</v>
      </c>
      <c r="C31" s="1">
        <v>36</v>
      </c>
      <c r="D31" s="9">
        <v>14</v>
      </c>
    </row>
    <row r="32" spans="1:13" x14ac:dyDescent="0.2">
      <c r="A32" s="37" t="s">
        <v>54</v>
      </c>
      <c r="B32" s="51">
        <v>0</v>
      </c>
      <c r="C32" s="1">
        <v>7</v>
      </c>
      <c r="D32" s="9">
        <v>0</v>
      </c>
    </row>
    <row r="33" spans="1:6" x14ac:dyDescent="0.2">
      <c r="A33" s="37" t="s">
        <v>58</v>
      </c>
      <c r="B33" s="51">
        <v>35</v>
      </c>
      <c r="C33" s="1">
        <v>10</v>
      </c>
      <c r="D33" s="9">
        <v>0</v>
      </c>
    </row>
    <row r="34" spans="1:6" ht="17" thickBot="1" x14ac:dyDescent="0.25">
      <c r="A34" s="38" t="s">
        <v>53</v>
      </c>
      <c r="B34" s="69">
        <v>50</v>
      </c>
      <c r="C34" s="11">
        <v>91</v>
      </c>
      <c r="D34" s="12">
        <v>70</v>
      </c>
    </row>
    <row r="35" spans="1:6" x14ac:dyDescent="0.2">
      <c r="B35">
        <f>SUM(B27:B34)</f>
        <v>372</v>
      </c>
      <c r="C35">
        <f t="shared" ref="C35:D35" si="17">SUM(C27:C34)</f>
        <v>371</v>
      </c>
      <c r="D35">
        <f t="shared" si="17"/>
        <v>368</v>
      </c>
    </row>
    <row r="36" spans="1:6" x14ac:dyDescent="0.2">
      <c r="B36" s="33">
        <f>B35/$N$11</f>
        <v>0.33483348334833485</v>
      </c>
      <c r="C36" s="33">
        <f t="shared" ref="C36:D36" si="18">C35/$N$11</f>
        <v>0.33393339333933392</v>
      </c>
      <c r="D36" s="33">
        <f t="shared" si="18"/>
        <v>0.33123312331233123</v>
      </c>
    </row>
    <row r="38" spans="1:6" ht="17" thickBot="1" x14ac:dyDescent="0.25">
      <c r="A38" s="98" t="s">
        <v>94</v>
      </c>
    </row>
    <row r="39" spans="1:6" ht="17" thickBot="1" x14ac:dyDescent="0.25">
      <c r="A39" s="77" t="s">
        <v>26</v>
      </c>
      <c r="B39" s="18" t="s">
        <v>29</v>
      </c>
      <c r="C39" s="19" t="s">
        <v>27</v>
      </c>
      <c r="D39" s="19" t="s">
        <v>28</v>
      </c>
      <c r="E39" s="19" t="s">
        <v>47</v>
      </c>
      <c r="F39" s="20" t="s">
        <v>31</v>
      </c>
    </row>
    <row r="40" spans="1:6" x14ac:dyDescent="0.2">
      <c r="A40" s="42" t="s">
        <v>56</v>
      </c>
      <c r="B40" s="5">
        <v>0</v>
      </c>
      <c r="C40" s="6">
        <v>0</v>
      </c>
      <c r="D40" s="6">
        <v>0</v>
      </c>
      <c r="E40" s="6">
        <v>1</v>
      </c>
      <c r="F40" s="7">
        <v>0</v>
      </c>
    </row>
    <row r="41" spans="1:6" x14ac:dyDescent="0.2">
      <c r="A41" s="43" t="s">
        <v>52</v>
      </c>
      <c r="B41" s="8">
        <v>17</v>
      </c>
      <c r="C41" s="1">
        <v>69</v>
      </c>
      <c r="D41" s="1">
        <v>174</v>
      </c>
      <c r="E41" s="1">
        <v>92</v>
      </c>
      <c r="F41" s="9">
        <v>124</v>
      </c>
    </row>
    <row r="42" spans="1:6" x14ac:dyDescent="0.2">
      <c r="A42" s="43" t="s">
        <v>51</v>
      </c>
      <c r="B42" s="8">
        <v>11</v>
      </c>
      <c r="C42" s="1">
        <v>12</v>
      </c>
      <c r="D42" s="1">
        <v>30</v>
      </c>
      <c r="E42" s="1">
        <v>6</v>
      </c>
      <c r="F42" s="9">
        <v>9</v>
      </c>
    </row>
    <row r="43" spans="1:6" x14ac:dyDescent="0.2">
      <c r="A43" s="43" t="s">
        <v>57</v>
      </c>
      <c r="B43" s="8">
        <v>48</v>
      </c>
      <c r="C43" s="1">
        <v>72</v>
      </c>
      <c r="D43" s="1">
        <v>17</v>
      </c>
      <c r="E43" s="1">
        <v>72</v>
      </c>
      <c r="F43" s="9">
        <v>22</v>
      </c>
    </row>
    <row r="44" spans="1:6" x14ac:dyDescent="0.2">
      <c r="A44" s="43" t="s">
        <v>55</v>
      </c>
      <c r="B44" s="8">
        <v>17</v>
      </c>
      <c r="C44" s="1">
        <v>0</v>
      </c>
      <c r="D44" s="1">
        <v>18</v>
      </c>
      <c r="E44" s="1">
        <v>14</v>
      </c>
      <c r="F44" s="9">
        <v>23</v>
      </c>
    </row>
    <row r="45" spans="1:6" x14ac:dyDescent="0.2">
      <c r="A45" s="43" t="s">
        <v>54</v>
      </c>
      <c r="B45" s="8">
        <v>0</v>
      </c>
      <c r="C45" s="1">
        <v>0</v>
      </c>
      <c r="D45" s="1">
        <v>7</v>
      </c>
      <c r="E45" s="1">
        <v>0</v>
      </c>
      <c r="F45" s="9">
        <v>0</v>
      </c>
    </row>
    <row r="46" spans="1:6" x14ac:dyDescent="0.2">
      <c r="A46" s="43" t="s">
        <v>58</v>
      </c>
      <c r="B46" s="8">
        <v>5</v>
      </c>
      <c r="C46" s="1">
        <v>0</v>
      </c>
      <c r="D46" s="1">
        <v>6</v>
      </c>
      <c r="E46" s="1">
        <v>34</v>
      </c>
      <c r="F46" s="9">
        <v>0</v>
      </c>
    </row>
    <row r="47" spans="1:6" ht="17" thickBot="1" x14ac:dyDescent="0.25">
      <c r="A47" s="44" t="s">
        <v>53</v>
      </c>
      <c r="B47" s="10">
        <v>33</v>
      </c>
      <c r="C47" s="11">
        <v>37</v>
      </c>
      <c r="D47" s="11">
        <v>46</v>
      </c>
      <c r="E47" s="11">
        <v>18</v>
      </c>
      <c r="F47" s="12">
        <v>77</v>
      </c>
    </row>
    <row r="48" spans="1:6" x14ac:dyDescent="0.2">
      <c r="B48">
        <f>SUM(B40:B47)</f>
        <v>131</v>
      </c>
      <c r="C48">
        <f t="shared" ref="C48:F48" si="19">SUM(C40:C47)</f>
        <v>190</v>
      </c>
      <c r="D48">
        <f t="shared" si="19"/>
        <v>298</v>
      </c>
      <c r="E48">
        <f t="shared" si="19"/>
        <v>237</v>
      </c>
      <c r="F48">
        <f t="shared" si="19"/>
        <v>255</v>
      </c>
    </row>
    <row r="49" spans="1:9" x14ac:dyDescent="0.2">
      <c r="B49" s="33">
        <f>B48/$N$11</f>
        <v>0.11791179117911792</v>
      </c>
      <c r="C49" s="33">
        <f t="shared" ref="C49:F49" si="20">C48/$N$11</f>
        <v>0.17101710171017101</v>
      </c>
      <c r="D49" s="33">
        <f t="shared" si="20"/>
        <v>0.26822682268226822</v>
      </c>
      <c r="E49" s="33">
        <f t="shared" si="20"/>
        <v>0.21332133213321333</v>
      </c>
      <c r="F49" s="33">
        <f t="shared" si="20"/>
        <v>0.22952295229522951</v>
      </c>
    </row>
    <row r="52" spans="1:9" ht="17" thickBot="1" x14ac:dyDescent="0.25">
      <c r="A52" s="98" t="s">
        <v>95</v>
      </c>
    </row>
    <row r="53" spans="1:9" ht="17" thickBot="1" x14ac:dyDescent="0.25">
      <c r="A53" s="2" t="s">
        <v>59</v>
      </c>
      <c r="B53" s="3" t="s">
        <v>63</v>
      </c>
      <c r="C53" s="94" t="s">
        <v>62</v>
      </c>
    </row>
    <row r="54" spans="1:9" x14ac:dyDescent="0.2">
      <c r="A54" s="5" t="s">
        <v>60</v>
      </c>
      <c r="B54" s="6">
        <v>218</v>
      </c>
      <c r="C54" s="95">
        <f>B54/$N$11</f>
        <v>0.19621962196219622</v>
      </c>
    </row>
    <row r="55" spans="1:9" ht="17" thickBot="1" x14ac:dyDescent="0.25">
      <c r="A55" s="10" t="s">
        <v>61</v>
      </c>
      <c r="B55" s="11">
        <v>893</v>
      </c>
      <c r="C55" s="49">
        <f>B55/$N$11</f>
        <v>0.80378037803780378</v>
      </c>
    </row>
    <row r="58" spans="1:9" ht="17" thickBot="1" x14ac:dyDescent="0.25">
      <c r="A58" s="98" t="s">
        <v>96</v>
      </c>
    </row>
    <row r="59" spans="1:9" ht="17" thickBot="1" x14ac:dyDescent="0.25">
      <c r="A59" s="31" t="s">
        <v>50</v>
      </c>
      <c r="B59" s="62" t="s">
        <v>56</v>
      </c>
      <c r="C59" s="3" t="s">
        <v>52</v>
      </c>
      <c r="D59" s="3" t="s">
        <v>51</v>
      </c>
      <c r="E59" s="3" t="s">
        <v>57</v>
      </c>
      <c r="F59" s="3" t="s">
        <v>55</v>
      </c>
      <c r="G59" s="3" t="s">
        <v>54</v>
      </c>
      <c r="H59" s="3" t="s">
        <v>58</v>
      </c>
      <c r="I59" s="4" t="s">
        <v>53</v>
      </c>
    </row>
    <row r="60" spans="1:9" x14ac:dyDescent="0.2">
      <c r="A60" s="61" t="s">
        <v>60</v>
      </c>
      <c r="B60" s="53"/>
      <c r="C60" s="54">
        <v>138</v>
      </c>
      <c r="D60" s="54">
        <v>11</v>
      </c>
      <c r="E60" s="54">
        <v>30</v>
      </c>
      <c r="F60" s="54">
        <v>12</v>
      </c>
      <c r="G60" s="54"/>
      <c r="H60" s="54">
        <v>6</v>
      </c>
      <c r="I60" s="54">
        <v>21</v>
      </c>
    </row>
    <row r="61" spans="1:9" ht="17" thickBot="1" x14ac:dyDescent="0.25">
      <c r="A61" s="38" t="s">
        <v>61</v>
      </c>
      <c r="B61" s="51">
        <v>1</v>
      </c>
      <c r="C61" s="1">
        <v>338</v>
      </c>
      <c r="D61" s="1">
        <v>57</v>
      </c>
      <c r="E61" s="1">
        <v>201</v>
      </c>
      <c r="F61" s="1">
        <v>60</v>
      </c>
      <c r="G61" s="1">
        <v>7</v>
      </c>
      <c r="H61" s="1">
        <v>39</v>
      </c>
      <c r="I61" s="1">
        <v>190</v>
      </c>
    </row>
    <row r="62" spans="1:9" x14ac:dyDescent="0.2">
      <c r="C62">
        <f>138/218*100</f>
        <v>63.302752293577981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9980-CF17-E049-999C-515F15EF45B2}">
  <dimension ref="A1:G37"/>
  <sheetViews>
    <sheetView workbookViewId="0">
      <selection activeCell="A31" sqref="A31"/>
    </sheetView>
  </sheetViews>
  <sheetFormatPr baseColWidth="10" defaultRowHeight="16" x14ac:dyDescent="0.2"/>
  <sheetData>
    <row r="1" spans="1:7" ht="17" thickBot="1" x14ac:dyDescent="0.25">
      <c r="A1" t="s">
        <v>97</v>
      </c>
    </row>
    <row r="2" spans="1:7" ht="17" thickBot="1" x14ac:dyDescent="0.25">
      <c r="A2" s="18" t="s">
        <v>12</v>
      </c>
      <c r="B2" s="19" t="s">
        <v>18</v>
      </c>
      <c r="C2" s="19" t="s">
        <v>16</v>
      </c>
      <c r="D2" s="19" t="s">
        <v>21</v>
      </c>
      <c r="E2" s="20" t="s">
        <v>22</v>
      </c>
    </row>
    <row r="3" spans="1:7" x14ac:dyDescent="0.2">
      <c r="A3" s="37" t="s">
        <v>64</v>
      </c>
      <c r="B3" s="51">
        <v>3</v>
      </c>
      <c r="C3" s="1">
        <v>6</v>
      </c>
      <c r="D3" s="1">
        <v>0</v>
      </c>
      <c r="E3" s="9">
        <v>0</v>
      </c>
    </row>
    <row r="4" spans="1:7" x14ac:dyDescent="0.2">
      <c r="A4" s="37" t="s">
        <v>65</v>
      </c>
      <c r="B4" s="51">
        <v>14</v>
      </c>
      <c r="C4" s="1">
        <v>16</v>
      </c>
      <c r="D4" s="1">
        <v>0</v>
      </c>
      <c r="E4" s="9">
        <v>0</v>
      </c>
    </row>
    <row r="5" spans="1:7" x14ac:dyDescent="0.2">
      <c r="A5" s="37" t="s">
        <v>66</v>
      </c>
      <c r="B5" s="51">
        <v>0</v>
      </c>
      <c r="C5" s="1">
        <v>0</v>
      </c>
      <c r="D5" s="1">
        <v>3</v>
      </c>
      <c r="E5" s="9">
        <v>0</v>
      </c>
    </row>
    <row r="6" spans="1:7" x14ac:dyDescent="0.2">
      <c r="A6" s="37" t="s">
        <v>67</v>
      </c>
      <c r="B6" s="51">
        <v>1</v>
      </c>
      <c r="C6" s="1">
        <v>0</v>
      </c>
      <c r="D6" s="1">
        <v>0</v>
      </c>
      <c r="E6" s="9">
        <v>0</v>
      </c>
    </row>
    <row r="7" spans="1:7" x14ac:dyDescent="0.2">
      <c r="A7" s="37" t="s">
        <v>68</v>
      </c>
      <c r="B7" s="51">
        <v>6</v>
      </c>
      <c r="C7" s="1">
        <v>0</v>
      </c>
      <c r="D7" s="1">
        <v>0</v>
      </c>
      <c r="E7" s="9">
        <v>0</v>
      </c>
    </row>
    <row r="8" spans="1:7" x14ac:dyDescent="0.2">
      <c r="A8" s="37" t="s">
        <v>69</v>
      </c>
      <c r="B8" s="51">
        <v>0</v>
      </c>
      <c r="C8" s="1">
        <v>0</v>
      </c>
      <c r="D8" s="1">
        <v>0</v>
      </c>
      <c r="E8" s="9">
        <v>4</v>
      </c>
    </row>
    <row r="9" spans="1:7" x14ac:dyDescent="0.2">
      <c r="A9" s="37" t="s">
        <v>70</v>
      </c>
      <c r="B9" s="51">
        <v>1</v>
      </c>
      <c r="C9" s="1">
        <v>0</v>
      </c>
      <c r="D9" s="1">
        <v>8</v>
      </c>
      <c r="E9" s="9">
        <v>18</v>
      </c>
    </row>
    <row r="10" spans="1:7" ht="17" thickBot="1" x14ac:dyDescent="0.25">
      <c r="A10" s="38" t="s">
        <v>71</v>
      </c>
      <c r="B10" s="69">
        <v>4</v>
      </c>
      <c r="C10" s="11">
        <v>2</v>
      </c>
      <c r="D10" s="11">
        <v>0</v>
      </c>
      <c r="E10" s="12">
        <v>0</v>
      </c>
    </row>
    <row r="11" spans="1:7" x14ac:dyDescent="0.2">
      <c r="B11" s="66">
        <f>SUM(B3:B10)</f>
        <v>29</v>
      </c>
      <c r="C11" s="66">
        <f>SUM(C3:C10)</f>
        <v>24</v>
      </c>
      <c r="D11" s="66">
        <f>SUM(D3:D10)</f>
        <v>11</v>
      </c>
      <c r="E11" s="66">
        <f>SUM(E3:E10)</f>
        <v>22</v>
      </c>
      <c r="F11" s="66">
        <f>SUM(B11:E11)</f>
        <v>86</v>
      </c>
    </row>
    <row r="12" spans="1:7" x14ac:dyDescent="0.2">
      <c r="B12" s="33">
        <f>B11/$F$11</f>
        <v>0.33720930232558138</v>
      </c>
      <c r="C12" s="33">
        <f t="shared" ref="C12:E12" si="0">C11/$F$11</f>
        <v>0.27906976744186046</v>
      </c>
      <c r="D12" s="33">
        <f t="shared" si="0"/>
        <v>0.12790697674418605</v>
      </c>
      <c r="E12" s="33">
        <f t="shared" si="0"/>
        <v>0.2558139534883721</v>
      </c>
    </row>
    <row r="14" spans="1:7" ht="17" thickBot="1" x14ac:dyDescent="0.25">
      <c r="A14" t="s">
        <v>98</v>
      </c>
    </row>
    <row r="15" spans="1:7" ht="17" thickBot="1" x14ac:dyDescent="0.25">
      <c r="A15" s="31" t="s">
        <v>12</v>
      </c>
      <c r="B15" s="62" t="s">
        <v>18</v>
      </c>
      <c r="C15" s="3" t="s">
        <v>16</v>
      </c>
      <c r="D15" s="3" t="s">
        <v>21</v>
      </c>
      <c r="E15" s="4" t="s">
        <v>22</v>
      </c>
    </row>
    <row r="16" spans="1:7" x14ac:dyDescent="0.2">
      <c r="A16" s="37" t="s">
        <v>72</v>
      </c>
      <c r="B16" s="51">
        <v>1</v>
      </c>
      <c r="C16" s="1">
        <v>1</v>
      </c>
      <c r="D16" s="1">
        <v>0</v>
      </c>
      <c r="E16" s="9">
        <v>0</v>
      </c>
      <c r="F16" s="66">
        <f>SUM(B16:E16)</f>
        <v>2</v>
      </c>
      <c r="G16" s="33">
        <f>F16/$F$11</f>
        <v>2.3255813953488372E-2</v>
      </c>
    </row>
    <row r="17" spans="1:7" x14ac:dyDescent="0.2">
      <c r="A17" s="37" t="s">
        <v>73</v>
      </c>
      <c r="B17" s="51">
        <v>1</v>
      </c>
      <c r="C17" s="1">
        <v>0</v>
      </c>
      <c r="D17" s="1">
        <v>4</v>
      </c>
      <c r="E17" s="9">
        <v>3</v>
      </c>
      <c r="F17" s="66">
        <f t="shared" ref="F17:F19" si="1">SUM(B17:E17)</f>
        <v>8</v>
      </c>
      <c r="G17" s="33">
        <f t="shared" ref="G17:G19" si="2">F17/$F$11</f>
        <v>9.3023255813953487E-2</v>
      </c>
    </row>
    <row r="18" spans="1:7" x14ac:dyDescent="0.2">
      <c r="A18" s="37" t="s">
        <v>74</v>
      </c>
      <c r="B18" s="51">
        <v>26</v>
      </c>
      <c r="C18" s="1">
        <v>23</v>
      </c>
      <c r="D18" s="1">
        <v>7</v>
      </c>
      <c r="E18" s="9">
        <v>19</v>
      </c>
      <c r="F18" s="66">
        <f t="shared" si="1"/>
        <v>75</v>
      </c>
      <c r="G18" s="33">
        <f t="shared" si="2"/>
        <v>0.87209302325581395</v>
      </c>
    </row>
    <row r="19" spans="1:7" ht="17" thickBot="1" x14ac:dyDescent="0.25">
      <c r="A19" s="38" t="s">
        <v>75</v>
      </c>
      <c r="B19" s="69">
        <v>1</v>
      </c>
      <c r="C19" s="11">
        <v>0</v>
      </c>
      <c r="D19" s="11">
        <v>0</v>
      </c>
      <c r="E19" s="12">
        <v>0</v>
      </c>
      <c r="F19" s="66">
        <f t="shared" si="1"/>
        <v>1</v>
      </c>
      <c r="G19" s="33">
        <f t="shared" si="2"/>
        <v>1.1627906976744186E-2</v>
      </c>
    </row>
    <row r="21" spans="1:7" ht="17" thickBot="1" x14ac:dyDescent="0.25">
      <c r="A21" t="s">
        <v>99</v>
      </c>
    </row>
    <row r="22" spans="1:7" ht="17" thickBot="1" x14ac:dyDescent="0.25">
      <c r="A22" s="31" t="s">
        <v>0</v>
      </c>
      <c r="B22" s="62" t="s">
        <v>2</v>
      </c>
      <c r="C22" s="3" t="s">
        <v>1</v>
      </c>
      <c r="D22" s="4" t="s">
        <v>3</v>
      </c>
    </row>
    <row r="23" spans="1:7" x14ac:dyDescent="0.2">
      <c r="A23" s="61" t="s">
        <v>72</v>
      </c>
      <c r="B23" s="5">
        <v>0</v>
      </c>
      <c r="C23" s="6">
        <v>1</v>
      </c>
      <c r="D23" s="7">
        <v>1</v>
      </c>
    </row>
    <row r="24" spans="1:7" x14ac:dyDescent="0.2">
      <c r="A24" s="37" t="s">
        <v>75</v>
      </c>
      <c r="B24" s="8">
        <v>0</v>
      </c>
      <c r="C24" s="1">
        <v>1</v>
      </c>
      <c r="D24" s="9">
        <v>0</v>
      </c>
    </row>
    <row r="25" spans="1:7" x14ac:dyDescent="0.2">
      <c r="A25" s="37" t="s">
        <v>73</v>
      </c>
      <c r="B25" s="8">
        <v>2</v>
      </c>
      <c r="C25" s="1">
        <v>6</v>
      </c>
      <c r="D25" s="9">
        <v>0</v>
      </c>
    </row>
    <row r="26" spans="1:7" ht="17" thickBot="1" x14ac:dyDescent="0.25">
      <c r="A26" s="38" t="s">
        <v>74</v>
      </c>
      <c r="B26" s="10">
        <v>14</v>
      </c>
      <c r="C26" s="11">
        <v>61</v>
      </c>
      <c r="D26" s="12">
        <v>0</v>
      </c>
    </row>
    <row r="27" spans="1:7" x14ac:dyDescent="0.2">
      <c r="B27" s="66">
        <f>SUM(B23:B26)</f>
        <v>16</v>
      </c>
      <c r="C27" s="66">
        <f t="shared" ref="C27:D27" si="3">SUM(C23:C26)</f>
        <v>69</v>
      </c>
      <c r="D27" s="66">
        <f t="shared" si="3"/>
        <v>1</v>
      </c>
    </row>
    <row r="28" spans="1:7" x14ac:dyDescent="0.2">
      <c r="B28" s="33">
        <f>B27/$F$11</f>
        <v>0.18604651162790697</v>
      </c>
      <c r="C28" s="33">
        <f t="shared" ref="C28:D28" si="4">C27/$F$11</f>
        <v>0.80232558139534882</v>
      </c>
      <c r="D28" s="33">
        <f t="shared" si="4"/>
        <v>1.1627906976744186E-2</v>
      </c>
    </row>
    <row r="30" spans="1:7" ht="17" thickBot="1" x14ac:dyDescent="0.25">
      <c r="A30" t="s">
        <v>100</v>
      </c>
    </row>
    <row r="31" spans="1:7" ht="17" thickBot="1" x14ac:dyDescent="0.25">
      <c r="A31" s="31" t="s">
        <v>26</v>
      </c>
      <c r="B31" s="62" t="s">
        <v>31</v>
      </c>
      <c r="C31" s="4" t="s">
        <v>28</v>
      </c>
    </row>
    <row r="32" spans="1:7" x14ac:dyDescent="0.2">
      <c r="A32" s="61" t="s">
        <v>72</v>
      </c>
      <c r="B32" s="53">
        <v>1</v>
      </c>
      <c r="C32" s="55">
        <v>1</v>
      </c>
    </row>
    <row r="33" spans="1:3" x14ac:dyDescent="0.2">
      <c r="A33" s="37" t="s">
        <v>75</v>
      </c>
      <c r="B33" s="51">
        <v>0</v>
      </c>
      <c r="C33" s="9">
        <v>1</v>
      </c>
    </row>
    <row r="34" spans="1:3" x14ac:dyDescent="0.2">
      <c r="A34" s="37" t="s">
        <v>73</v>
      </c>
      <c r="B34" s="51">
        <v>2</v>
      </c>
      <c r="C34" s="9">
        <v>6</v>
      </c>
    </row>
    <row r="35" spans="1:3" ht="17" thickBot="1" x14ac:dyDescent="0.25">
      <c r="A35" s="38" t="s">
        <v>74</v>
      </c>
      <c r="B35" s="69">
        <v>1</v>
      </c>
      <c r="C35" s="12">
        <v>74</v>
      </c>
    </row>
    <row r="36" spans="1:3" x14ac:dyDescent="0.2">
      <c r="B36" s="66">
        <f>SUM(B32:B35)</f>
        <v>4</v>
      </c>
      <c r="C36" s="66">
        <f>SUM(C32:C35)</f>
        <v>82</v>
      </c>
    </row>
    <row r="37" spans="1:3" x14ac:dyDescent="0.2">
      <c r="B37" s="33">
        <f>B36/$F$11</f>
        <v>4.6511627906976744E-2</v>
      </c>
      <c r="C37" s="33">
        <f>C36/$F$11</f>
        <v>0.95348837209302328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0A1B-0FEE-E342-816A-8F02F4D9FEFD}">
  <dimension ref="A1:N20"/>
  <sheetViews>
    <sheetView tabSelected="1" workbookViewId="0">
      <selection activeCell="H34" sqref="H34"/>
    </sheetView>
  </sheetViews>
  <sheetFormatPr baseColWidth="10" defaultRowHeight="16" x14ac:dyDescent="0.2"/>
  <cols>
    <col min="1" max="1" width="19.1640625" bestFit="1" customWidth="1"/>
    <col min="12" max="12" width="12.1640625" bestFit="1" customWidth="1"/>
  </cols>
  <sheetData>
    <row r="1" spans="1:14" ht="17" thickBot="1" x14ac:dyDescent="0.25">
      <c r="A1" t="s">
        <v>101</v>
      </c>
    </row>
    <row r="2" spans="1:14" ht="17" thickBot="1" x14ac:dyDescent="0.25">
      <c r="A2" s="2" t="s">
        <v>12</v>
      </c>
      <c r="B2" s="3" t="s">
        <v>13</v>
      </c>
      <c r="C2" s="3" t="s">
        <v>20</v>
      </c>
      <c r="D2" s="3" t="s">
        <v>15</v>
      </c>
      <c r="E2" s="3" t="s">
        <v>19</v>
      </c>
      <c r="F2" s="3" t="s">
        <v>16</v>
      </c>
      <c r="G2" s="3" t="s">
        <v>18</v>
      </c>
      <c r="H2" s="3" t="s">
        <v>22</v>
      </c>
      <c r="I2" s="3" t="s">
        <v>23</v>
      </c>
      <c r="J2" s="3" t="s">
        <v>14</v>
      </c>
      <c r="K2" s="3" t="s">
        <v>21</v>
      </c>
      <c r="L2" s="4" t="s">
        <v>24</v>
      </c>
    </row>
    <row r="3" spans="1:14" x14ac:dyDescent="0.2">
      <c r="A3" s="42" t="s">
        <v>76</v>
      </c>
      <c r="B3" s="5">
        <v>12</v>
      </c>
      <c r="C3" s="6">
        <v>8</v>
      </c>
      <c r="D3" s="6">
        <v>29</v>
      </c>
      <c r="E3" s="6">
        <v>13</v>
      </c>
      <c r="F3" s="6">
        <v>93</v>
      </c>
      <c r="G3" s="6">
        <v>82</v>
      </c>
      <c r="H3" s="6">
        <v>24</v>
      </c>
      <c r="I3" s="6">
        <v>10</v>
      </c>
      <c r="J3" s="6">
        <v>7</v>
      </c>
      <c r="K3" s="6">
        <v>22</v>
      </c>
      <c r="L3" s="7">
        <f>SUM(I3:K3)</f>
        <v>39</v>
      </c>
      <c r="M3" s="66">
        <f>SUM(B3:K3)</f>
        <v>300</v>
      </c>
      <c r="N3" s="33">
        <f>M3/$M$5</f>
        <v>0.98039215686274506</v>
      </c>
    </row>
    <row r="4" spans="1:14" ht="17" thickBot="1" x14ac:dyDescent="0.25">
      <c r="A4" s="44" t="s">
        <v>77</v>
      </c>
      <c r="B4" s="10">
        <v>0</v>
      </c>
      <c r="C4" s="11">
        <v>0</v>
      </c>
      <c r="D4" s="11">
        <v>0</v>
      </c>
      <c r="E4" s="11">
        <v>0</v>
      </c>
      <c r="F4" s="11">
        <v>1</v>
      </c>
      <c r="G4" s="11">
        <v>3</v>
      </c>
      <c r="H4" s="11">
        <v>1</v>
      </c>
      <c r="I4" s="11">
        <v>0</v>
      </c>
      <c r="J4" s="11">
        <v>0</v>
      </c>
      <c r="K4" s="11">
        <v>1</v>
      </c>
      <c r="L4" s="12">
        <f>SUM(I4:K4)</f>
        <v>1</v>
      </c>
      <c r="M4" s="66">
        <f>SUM(F4:K4)</f>
        <v>6</v>
      </c>
      <c r="N4" s="33">
        <f>M4/$M$5</f>
        <v>1.9607843137254902E-2</v>
      </c>
    </row>
    <row r="5" spans="1:14" x14ac:dyDescent="0.2">
      <c r="B5" s="66">
        <f>SUM(B3:B4)</f>
        <v>12</v>
      </c>
      <c r="C5" s="66">
        <f t="shared" ref="C5:L5" si="0">SUM(C3:C4)</f>
        <v>8</v>
      </c>
      <c r="D5" s="66">
        <f t="shared" si="0"/>
        <v>29</v>
      </c>
      <c r="E5" s="66">
        <f t="shared" si="0"/>
        <v>13</v>
      </c>
      <c r="F5" s="66">
        <f t="shared" si="0"/>
        <v>94</v>
      </c>
      <c r="G5" s="66">
        <f t="shared" si="0"/>
        <v>85</v>
      </c>
      <c r="H5" s="66">
        <f t="shared" si="0"/>
        <v>25</v>
      </c>
      <c r="I5" s="66">
        <f t="shared" si="0"/>
        <v>10</v>
      </c>
      <c r="J5" s="66">
        <f t="shared" si="0"/>
        <v>7</v>
      </c>
      <c r="K5" s="66">
        <f t="shared" si="0"/>
        <v>23</v>
      </c>
      <c r="L5" s="66">
        <f t="shared" si="0"/>
        <v>40</v>
      </c>
      <c r="M5" s="66">
        <f>SUM(B5:K5)</f>
        <v>306</v>
      </c>
    </row>
    <row r="6" spans="1:14" x14ac:dyDescent="0.2">
      <c r="B6" s="33">
        <f>B5/$M$5</f>
        <v>3.9215686274509803E-2</v>
      </c>
      <c r="C6" s="33">
        <f t="shared" ref="C6:L6" si="1">C5/$M$5</f>
        <v>2.6143790849673203E-2</v>
      </c>
      <c r="D6" s="33">
        <f t="shared" si="1"/>
        <v>9.4771241830065356E-2</v>
      </c>
      <c r="E6" s="33">
        <f t="shared" si="1"/>
        <v>4.2483660130718956E-2</v>
      </c>
      <c r="F6" s="33">
        <f t="shared" si="1"/>
        <v>0.30718954248366015</v>
      </c>
      <c r="G6" s="33">
        <f t="shared" si="1"/>
        <v>0.27777777777777779</v>
      </c>
      <c r="H6" s="33">
        <f t="shared" si="1"/>
        <v>8.1699346405228759E-2</v>
      </c>
      <c r="I6" s="33">
        <f t="shared" si="1"/>
        <v>3.2679738562091505E-2</v>
      </c>
      <c r="J6" s="33">
        <f t="shared" si="1"/>
        <v>2.2875816993464051E-2</v>
      </c>
      <c r="K6" s="33">
        <f t="shared" si="1"/>
        <v>7.5163398692810454E-2</v>
      </c>
      <c r="L6" s="33">
        <f t="shared" si="1"/>
        <v>0.13071895424836602</v>
      </c>
    </row>
    <row r="8" spans="1:14" ht="17" thickBot="1" x14ac:dyDescent="0.25">
      <c r="A8" s="98" t="s">
        <v>102</v>
      </c>
    </row>
    <row r="9" spans="1:14" ht="17" thickBot="1" x14ac:dyDescent="0.25">
      <c r="A9" s="2" t="s">
        <v>0</v>
      </c>
      <c r="B9" s="3" t="s">
        <v>2</v>
      </c>
      <c r="C9" s="3" t="s">
        <v>1</v>
      </c>
      <c r="D9" s="4" t="s">
        <v>3</v>
      </c>
    </row>
    <row r="10" spans="1:14" x14ac:dyDescent="0.2">
      <c r="A10" s="42" t="s">
        <v>77</v>
      </c>
      <c r="B10" s="5">
        <v>4</v>
      </c>
      <c r="C10" s="6">
        <v>2</v>
      </c>
      <c r="D10" s="7"/>
    </row>
    <row r="11" spans="1:14" ht="17" thickBot="1" x14ac:dyDescent="0.25">
      <c r="A11" s="44" t="s">
        <v>46</v>
      </c>
      <c r="B11" s="10">
        <v>175</v>
      </c>
      <c r="C11" s="11">
        <v>83</v>
      </c>
      <c r="D11" s="12">
        <v>42</v>
      </c>
    </row>
    <row r="12" spans="1:14" x14ac:dyDescent="0.2">
      <c r="B12" s="66">
        <f>SUM(B10:B11)</f>
        <v>179</v>
      </c>
      <c r="C12" s="66">
        <f t="shared" ref="C12:D12" si="2">SUM(C10:C11)</f>
        <v>85</v>
      </c>
      <c r="D12" s="66">
        <f t="shared" si="2"/>
        <v>42</v>
      </c>
    </row>
    <row r="13" spans="1:14" x14ac:dyDescent="0.2">
      <c r="B13" s="33">
        <f>B12/$M$5</f>
        <v>0.58496732026143794</v>
      </c>
      <c r="C13" s="33">
        <f t="shared" ref="C13:D13" si="3">C12/$M$5</f>
        <v>0.27777777777777779</v>
      </c>
      <c r="D13" s="33">
        <f t="shared" si="3"/>
        <v>0.13725490196078433</v>
      </c>
    </row>
    <row r="15" spans="1:14" ht="17" thickBot="1" x14ac:dyDescent="0.25">
      <c r="A15" s="98" t="s">
        <v>103</v>
      </c>
    </row>
    <row r="16" spans="1:14" ht="17" thickBot="1" x14ac:dyDescent="0.25">
      <c r="A16" s="96" t="s">
        <v>26</v>
      </c>
      <c r="B16" s="2" t="s">
        <v>29</v>
      </c>
      <c r="C16" s="3" t="s">
        <v>27</v>
      </c>
      <c r="D16" s="3" t="s">
        <v>47</v>
      </c>
      <c r="E16" s="3" t="s">
        <v>31</v>
      </c>
      <c r="F16" s="4" t="s">
        <v>28</v>
      </c>
    </row>
    <row r="17" spans="1:6" x14ac:dyDescent="0.2">
      <c r="A17" s="42" t="s">
        <v>46</v>
      </c>
      <c r="B17" s="5">
        <v>14</v>
      </c>
      <c r="C17" s="6">
        <v>12</v>
      </c>
      <c r="D17" s="6">
        <v>20</v>
      </c>
      <c r="E17" s="6">
        <v>66</v>
      </c>
      <c r="F17" s="7">
        <v>188</v>
      </c>
    </row>
    <row r="18" spans="1:6" ht="17" thickBot="1" x14ac:dyDescent="0.25">
      <c r="A18" s="44" t="s">
        <v>77</v>
      </c>
      <c r="B18" s="10">
        <v>0</v>
      </c>
      <c r="C18" s="11">
        <v>0</v>
      </c>
      <c r="D18" s="11">
        <v>0</v>
      </c>
      <c r="E18" s="11">
        <v>0</v>
      </c>
      <c r="F18" s="12">
        <v>6</v>
      </c>
    </row>
    <row r="19" spans="1:6" x14ac:dyDescent="0.2">
      <c r="B19">
        <v>14</v>
      </c>
      <c r="C19">
        <v>12</v>
      </c>
      <c r="D19">
        <v>20</v>
      </c>
      <c r="E19">
        <v>66</v>
      </c>
      <c r="F19">
        <f>SUM(F17:F18)</f>
        <v>194</v>
      </c>
    </row>
    <row r="20" spans="1:6" x14ac:dyDescent="0.2">
      <c r="B20" s="32">
        <f>B19/$M$5</f>
        <v>4.5751633986928102E-2</v>
      </c>
      <c r="C20" s="32">
        <f t="shared" ref="C20:F20" si="4">C19/$M$5</f>
        <v>3.9215686274509803E-2</v>
      </c>
      <c r="D20" s="32">
        <f t="shared" si="4"/>
        <v>6.535947712418301E-2</v>
      </c>
      <c r="E20" s="32">
        <f t="shared" si="4"/>
        <v>0.21568627450980393</v>
      </c>
      <c r="F20" s="32">
        <f t="shared" si="4"/>
        <v>0.63398692810457513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Combined Taphonomy 7.1.1-7.1.2</vt:lpstr>
      <vt:lpstr>Destruction 7.1.3-7.1.6</vt:lpstr>
      <vt:lpstr>Fractures 7.1.7-7.1.10</vt:lpstr>
      <vt:lpstr>Deposits 7.1.11-7.1.13</vt:lpstr>
      <vt:lpstr>Staining 7.1.14-7.1.19</vt:lpstr>
      <vt:lpstr>Invertebrate 7.1.20-7.1.23</vt:lpstr>
      <vt:lpstr>Weathering 7.1.24-7.1.26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Keziah Claire Warburton (Student)</cp:lastModifiedBy>
  <dcterms:created xsi:type="dcterms:W3CDTF">2023-04-25T10:05:27Z</dcterms:created>
  <dcterms:modified xsi:type="dcterms:W3CDTF">2023-07-27T09:49:20Z</dcterms:modified>
</cp:coreProperties>
</file>