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uclanac-my.sharepoint.com/personal/kcwarburton1_uclan_ac_uk/Documents/PhD-Keziah’s MacBook Air/PhD/6. Final Document/Appendix for Dropbox/"/>
    </mc:Choice>
  </mc:AlternateContent>
  <xr:revisionPtr revIDLastSave="260" documentId="8_{15BFAB32-60A1-A248-A90E-56FD4AD6EB58}" xr6:coauthVersionLast="47" xr6:coauthVersionMax="47" xr10:uidLastSave="{1F5065AE-BD9F-C446-BA46-EAF000E37409}"/>
  <bookViews>
    <workbookView xWindow="2300" yWindow="1780" windowWidth="17100" windowHeight="23900" firstSheet="3" activeTab="6" xr2:uid="{A779142D-B70C-224A-B21D-9FA55738A9FF}"/>
  </bookViews>
  <sheets>
    <sheet name="Combined Taphonomy 7.3.1-7.3.2" sheetId="7" r:id="rId1"/>
    <sheet name="Destruction 7.3.3-7.3.5" sheetId="1" r:id="rId2"/>
    <sheet name="Fractures 7.3.6-7.3.9" sheetId="2" r:id="rId3"/>
    <sheet name="Deposits 7.3.10-7.3.12" sheetId="3" r:id="rId4"/>
    <sheet name="Staining 7.3.13-7.3.18" sheetId="4" r:id="rId5"/>
    <sheet name="Invertebrate 7.3.19-7.3.21" sheetId="5" r:id="rId6"/>
    <sheet name="Weathering 7.3.22-7.3.24" sheetId="6" r:id="rId7"/>
  </sheets>
  <definedNames>
    <definedName name="_Toc117933385" localSheetId="0">'Combined Taphonomy 7.3.1-7.3.2'!$A$4</definedName>
    <definedName name="_Toc134789278" localSheetId="0">'Combined Taphonomy 7.3.1-7.3.2'!$A$2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6" l="1"/>
  <c r="C14" i="6" s="1"/>
  <c r="D14" i="6" l="1"/>
  <c r="D4" i="6"/>
  <c r="C4" i="6"/>
  <c r="B9" i="6"/>
  <c r="J9" i="6"/>
  <c r="I9" i="6"/>
  <c r="H9" i="6"/>
  <c r="G9" i="6"/>
  <c r="F9" i="6"/>
  <c r="E9" i="6"/>
  <c r="D9" i="6"/>
  <c r="C9" i="6"/>
  <c r="B14" i="6"/>
  <c r="F14" i="6"/>
  <c r="E14" i="6"/>
  <c r="B4" i="6"/>
  <c r="C19" i="5"/>
  <c r="D19" i="5"/>
  <c r="E19" i="5"/>
  <c r="B19" i="5"/>
  <c r="C12" i="5"/>
  <c r="B12" i="5"/>
  <c r="G4" i="5"/>
  <c r="G3" i="5"/>
  <c r="C5" i="5"/>
  <c r="D5" i="5"/>
  <c r="E5" i="5"/>
  <c r="F5" i="5"/>
  <c r="B5" i="5"/>
  <c r="H72" i="4"/>
  <c r="H71" i="4"/>
  <c r="E71" i="4"/>
  <c r="F71" i="4"/>
  <c r="F72" i="4"/>
  <c r="E72" i="4"/>
  <c r="E74" i="4"/>
  <c r="D71" i="4"/>
  <c r="D72" i="4"/>
  <c r="D73" i="4"/>
  <c r="E73" i="4" s="1"/>
  <c r="D74" i="4"/>
  <c r="F74" i="4" s="1"/>
  <c r="D75" i="4"/>
  <c r="E75" i="4" s="1"/>
  <c r="D76" i="4"/>
  <c r="E76" i="4" s="1"/>
  <c r="D77" i="4"/>
  <c r="E77" i="4" s="1"/>
  <c r="D78" i="4"/>
  <c r="E78" i="4" s="1"/>
  <c r="C79" i="4"/>
  <c r="B79" i="4"/>
  <c r="F64" i="4"/>
  <c r="E64" i="4"/>
  <c r="D64" i="4"/>
  <c r="C64" i="4"/>
  <c r="B64" i="4"/>
  <c r="G63" i="4"/>
  <c r="G62" i="4"/>
  <c r="G61" i="4"/>
  <c r="G60" i="4"/>
  <c r="G59" i="4"/>
  <c r="G58" i="4"/>
  <c r="G57" i="4"/>
  <c r="G56" i="4"/>
  <c r="B48" i="4"/>
  <c r="B45" i="4"/>
  <c r="D51" i="4"/>
  <c r="C51" i="4"/>
  <c r="G4" i="4"/>
  <c r="L24" i="4"/>
  <c r="K18" i="4"/>
  <c r="E4" i="3"/>
  <c r="E5" i="3"/>
  <c r="E3" i="3"/>
  <c r="C6" i="3"/>
  <c r="D6" i="3"/>
  <c r="B6" i="3"/>
  <c r="L14" i="3"/>
  <c r="L43" i="2"/>
  <c r="K43" i="2"/>
  <c r="J43" i="2"/>
  <c r="I43" i="2"/>
  <c r="H43" i="2"/>
  <c r="G43" i="2"/>
  <c r="F43" i="2"/>
  <c r="E43" i="2"/>
  <c r="D43" i="2"/>
  <c r="C43" i="2"/>
  <c r="B43" i="2"/>
  <c r="B31" i="2"/>
  <c r="L20" i="2"/>
  <c r="L21" i="2" s="1"/>
  <c r="K20" i="2"/>
  <c r="K21" i="2" s="1"/>
  <c r="G5" i="2"/>
  <c r="F9" i="2"/>
  <c r="E9" i="2"/>
  <c r="D9" i="2"/>
  <c r="C9" i="2"/>
  <c r="B9" i="2"/>
  <c r="C31" i="1"/>
  <c r="D31" i="1"/>
  <c r="B31" i="1"/>
  <c r="C20" i="1"/>
  <c r="D20" i="1"/>
  <c r="E20" i="1"/>
  <c r="F20" i="1"/>
  <c r="G20" i="1"/>
  <c r="H20" i="1"/>
  <c r="I20" i="1"/>
  <c r="J20" i="1"/>
  <c r="K20" i="1"/>
  <c r="L20" i="1"/>
  <c r="B20" i="1"/>
  <c r="G4" i="1"/>
  <c r="G5" i="1"/>
  <c r="G6" i="1"/>
  <c r="G7" i="1"/>
  <c r="G8" i="1"/>
  <c r="G3" i="1"/>
  <c r="C9" i="1"/>
  <c r="D9" i="1"/>
  <c r="E9" i="1"/>
  <c r="F9" i="1"/>
  <c r="B9" i="1"/>
  <c r="B22" i="7"/>
  <c r="B10" i="7"/>
  <c r="G5" i="5" l="1"/>
  <c r="B13" i="5" s="1"/>
  <c r="E6" i="3"/>
  <c r="D6" i="5"/>
  <c r="C6" i="5"/>
  <c r="B20" i="5"/>
  <c r="E20" i="5"/>
  <c r="D20" i="5"/>
  <c r="F6" i="5"/>
  <c r="E6" i="5"/>
  <c r="C13" i="5"/>
  <c r="C20" i="5"/>
  <c r="B6" i="5"/>
  <c r="E51" i="4"/>
  <c r="D52" i="4" s="1"/>
  <c r="F78" i="4"/>
  <c r="F77" i="4"/>
  <c r="F76" i="4"/>
  <c r="D79" i="4"/>
  <c r="C80" i="4" s="1"/>
  <c r="F73" i="4"/>
  <c r="F75" i="4"/>
  <c r="M43" i="2"/>
  <c r="D44" i="2" s="1"/>
  <c r="G9" i="1"/>
  <c r="D10" i="1" s="1"/>
  <c r="B51" i="4"/>
  <c r="G64" i="4"/>
  <c r="J44" i="2" l="1"/>
  <c r="L44" i="2"/>
  <c r="B44" i="2"/>
  <c r="G44" i="2"/>
  <c r="F44" i="2"/>
  <c r="H44" i="2"/>
  <c r="K44" i="2"/>
  <c r="I44" i="2"/>
  <c r="E44" i="2"/>
  <c r="C52" i="4"/>
  <c r="B52" i="4"/>
  <c r="B80" i="4"/>
  <c r="C44" i="2"/>
  <c r="H7" i="1"/>
  <c r="H3" i="1"/>
  <c r="F10" i="1"/>
  <c r="C21" i="1"/>
  <c r="E21" i="1"/>
  <c r="H6" i="1"/>
  <c r="E10" i="1"/>
  <c r="D21" i="1"/>
  <c r="F21" i="1"/>
  <c r="H21" i="1"/>
  <c r="K21" i="1"/>
  <c r="G21" i="1"/>
  <c r="I21" i="1"/>
  <c r="J21" i="1"/>
  <c r="B10" i="1"/>
  <c r="H5" i="1"/>
  <c r="H4" i="1"/>
  <c r="C32" i="1"/>
  <c r="B32" i="1"/>
  <c r="L21" i="1"/>
  <c r="D32" i="1"/>
  <c r="C10" i="1"/>
  <c r="H8" i="1"/>
  <c r="B21" i="1"/>
  <c r="C37" i="4"/>
  <c r="D37" i="4"/>
  <c r="B37" i="4"/>
  <c r="C24" i="4"/>
  <c r="D24" i="4"/>
  <c r="E24" i="4"/>
  <c r="F24" i="4"/>
  <c r="G24" i="4"/>
  <c r="H24" i="4"/>
  <c r="I24" i="4"/>
  <c r="J24" i="4"/>
  <c r="K24" i="4"/>
  <c r="B24" i="4"/>
  <c r="C11" i="4"/>
  <c r="D11" i="4"/>
  <c r="E11" i="4"/>
  <c r="F11" i="4"/>
  <c r="B11" i="4"/>
  <c r="G5" i="4"/>
  <c r="G6" i="4"/>
  <c r="G7" i="4"/>
  <c r="G8" i="4"/>
  <c r="G9" i="4"/>
  <c r="G10" i="4"/>
  <c r="G3" i="4"/>
  <c r="C23" i="3"/>
  <c r="D23" i="3"/>
  <c r="E23" i="3"/>
  <c r="E24" i="3" s="1"/>
  <c r="F23" i="3"/>
  <c r="B23" i="3"/>
  <c r="B24" i="3" s="1"/>
  <c r="C14" i="3"/>
  <c r="C15" i="3" s="1"/>
  <c r="D14" i="3"/>
  <c r="D15" i="3" s="1"/>
  <c r="E14" i="3"/>
  <c r="E15" i="3" s="1"/>
  <c r="F14" i="3"/>
  <c r="F15" i="3" s="1"/>
  <c r="G14" i="3"/>
  <c r="H14" i="3"/>
  <c r="H15" i="3" s="1"/>
  <c r="I14" i="3"/>
  <c r="J14" i="3"/>
  <c r="K14" i="3"/>
  <c r="K15" i="3" s="1"/>
  <c r="B14" i="3"/>
  <c r="B15" i="3" s="1"/>
  <c r="L15" i="3"/>
  <c r="C31" i="2"/>
  <c r="C32" i="2" s="1"/>
  <c r="D31" i="2"/>
  <c r="D32" i="2" s="1"/>
  <c r="B32" i="2"/>
  <c r="C20" i="2"/>
  <c r="D20" i="2"/>
  <c r="E20" i="2"/>
  <c r="F20" i="2"/>
  <c r="G20" i="2"/>
  <c r="H20" i="2"/>
  <c r="I20" i="2"/>
  <c r="J20" i="2"/>
  <c r="B20" i="2"/>
  <c r="B21" i="2" s="1"/>
  <c r="H9" i="2"/>
  <c r="G4" i="2"/>
  <c r="H4" i="2" s="1"/>
  <c r="G6" i="2"/>
  <c r="G7" i="2"/>
  <c r="G8" i="2"/>
  <c r="G3" i="2"/>
  <c r="C22" i="7"/>
  <c r="D22" i="7"/>
  <c r="D24" i="7" s="1"/>
  <c r="E22" i="7"/>
  <c r="F22" i="7"/>
  <c r="G22" i="7"/>
  <c r="H22" i="7"/>
  <c r="I22" i="7"/>
  <c r="J22" i="7"/>
  <c r="K22" i="7"/>
  <c r="L22" i="7"/>
  <c r="C10" i="7"/>
  <c r="D10" i="7"/>
  <c r="G11" i="4" l="1"/>
  <c r="B25" i="4" s="1"/>
  <c r="M22" i="7"/>
  <c r="B23" i="7" s="1"/>
  <c r="E10" i="7"/>
  <c r="B11" i="7" s="1"/>
  <c r="H4" i="4"/>
  <c r="D65" i="4"/>
  <c r="F65" i="4"/>
  <c r="B65" i="4"/>
  <c r="C65" i="4"/>
  <c r="E65" i="4"/>
  <c r="B38" i="4"/>
  <c r="D7" i="3"/>
  <c r="F24" i="3"/>
  <c r="D24" i="3"/>
  <c r="C24" i="3"/>
  <c r="I15" i="3"/>
  <c r="G15" i="3"/>
  <c r="C7" i="3"/>
  <c r="J15" i="3"/>
  <c r="B7" i="3"/>
  <c r="E25" i="4"/>
  <c r="K25" i="4"/>
  <c r="D38" i="4"/>
  <c r="B12" i="4"/>
  <c r="F12" i="4"/>
  <c r="E12" i="4"/>
  <c r="J25" i="4"/>
  <c r="I25" i="4"/>
  <c r="E21" i="2"/>
  <c r="H5" i="2"/>
  <c r="D21" i="2"/>
  <c r="H6" i="2"/>
  <c r="J21" i="2"/>
  <c r="I21" i="2"/>
  <c r="H21" i="2"/>
  <c r="F21" i="2"/>
  <c r="F10" i="2"/>
  <c r="G21" i="2"/>
  <c r="C21" i="2"/>
  <c r="C10" i="2"/>
  <c r="H7" i="2"/>
  <c r="E10" i="2"/>
  <c r="H8" i="2"/>
  <c r="B10" i="2"/>
  <c r="D10" i="2"/>
  <c r="H3" i="2"/>
  <c r="C11" i="7"/>
  <c r="H5" i="4" l="1"/>
  <c r="L25" i="4"/>
  <c r="F25" i="4"/>
  <c r="H10" i="4"/>
  <c r="H3" i="4"/>
  <c r="D12" i="4"/>
  <c r="H8" i="4"/>
  <c r="C12" i="4"/>
  <c r="C25" i="4"/>
  <c r="H9" i="4"/>
  <c r="G25" i="4"/>
  <c r="D25" i="4"/>
  <c r="H6" i="4"/>
  <c r="H25" i="4"/>
  <c r="C38" i="4"/>
  <c r="H7" i="4"/>
  <c r="D23" i="7"/>
  <c r="F23" i="7"/>
  <c r="I23" i="7"/>
  <c r="H23" i="7"/>
  <c r="C23" i="7"/>
  <c r="E23" i="7"/>
  <c r="K23" i="7"/>
  <c r="J23" i="7"/>
  <c r="G23" i="7"/>
  <c r="L23" i="7"/>
  <c r="D25" i="7"/>
  <c r="D11" i="7"/>
</calcChain>
</file>

<file path=xl/sharedStrings.xml><?xml version="1.0" encoding="utf-8"?>
<sst xmlns="http://schemas.openxmlformats.org/spreadsheetml/2006/main" count="311" uniqueCount="84">
  <si>
    <t>Side</t>
  </si>
  <si>
    <t>L</t>
  </si>
  <si>
    <t>R</t>
  </si>
  <si>
    <t>U/S</t>
  </si>
  <si>
    <t>Fractures</t>
  </si>
  <si>
    <t>Deposits</t>
  </si>
  <si>
    <t>Destruction</t>
  </si>
  <si>
    <t>Invertebrate</t>
  </si>
  <si>
    <t>Root</t>
  </si>
  <si>
    <t>Staining</t>
  </si>
  <si>
    <t>Weathering</t>
  </si>
  <si>
    <t>View</t>
  </si>
  <si>
    <t>Dors</t>
  </si>
  <si>
    <t>RLat</t>
  </si>
  <si>
    <t>Sup</t>
  </si>
  <si>
    <t>Post</t>
  </si>
  <si>
    <t>Palm</t>
  </si>
  <si>
    <t>Ant</t>
  </si>
  <si>
    <t>Inf</t>
  </si>
  <si>
    <t>Plant</t>
  </si>
  <si>
    <t>Lat</t>
  </si>
  <si>
    <t>Med</t>
  </si>
  <si>
    <t>LLat</t>
  </si>
  <si>
    <t>Element</t>
  </si>
  <si>
    <t>Vertebra</t>
  </si>
  <si>
    <t>Long Bones</t>
  </si>
  <si>
    <t>Flat/Irregular</t>
  </si>
  <si>
    <t>Cranial</t>
  </si>
  <si>
    <t>Cortical removal without exposure</t>
  </si>
  <si>
    <t>Hole</t>
  </si>
  <si>
    <t>Crush</t>
  </si>
  <si>
    <t>Exposure of opposite surface</t>
  </si>
  <si>
    <t>Exposure of trabecular bone</t>
  </si>
  <si>
    <t>Recent Edgewear</t>
  </si>
  <si>
    <t>Transverse</t>
  </si>
  <si>
    <t>Other</t>
  </si>
  <si>
    <t>Oblique Dry</t>
  </si>
  <si>
    <t>Cracking</t>
  </si>
  <si>
    <t>Hands,Feet &amp; Patella</t>
  </si>
  <si>
    <t>Adjusted</t>
  </si>
  <si>
    <t>Thick/Coated</t>
  </si>
  <si>
    <t>Thin/Flaked</t>
  </si>
  <si>
    <t>Dark Soil</t>
  </si>
  <si>
    <t>Light Brown/Orange</t>
  </si>
  <si>
    <t>Dark Matt</t>
  </si>
  <si>
    <t>Light Spotted</t>
  </si>
  <si>
    <t>Light Matt</t>
  </si>
  <si>
    <t>Dark Spotted</t>
  </si>
  <si>
    <t>Light Soil</t>
  </si>
  <si>
    <t>Linear</t>
  </si>
  <si>
    <t>Longitudinal</t>
  </si>
  <si>
    <t>Comminuted</t>
  </si>
  <si>
    <t>L Lat</t>
  </si>
  <si>
    <t>Embedded</t>
  </si>
  <si>
    <t>Dark Brown/Orange</t>
  </si>
  <si>
    <t>ModExMod</t>
  </si>
  <si>
    <t>Y</t>
  </si>
  <si>
    <t>N</t>
  </si>
  <si>
    <t>Pitting</t>
  </si>
  <si>
    <t>Furrow</t>
  </si>
  <si>
    <t>Table 7.3.1: Frequencies according to anatomical side for all modifications</t>
  </si>
  <si>
    <t>Table 7.3.2: Frequencies according to anatomical view for all modifications</t>
  </si>
  <si>
    <t>Table 7.3.3: Frequencies according to element group for destruction</t>
  </si>
  <si>
    <t>Table 7.3.4: Frequencies according to anatomical view for destruction</t>
  </si>
  <si>
    <t>Table 7.3.5: Frequencies according to anatomical side for destruction</t>
  </si>
  <si>
    <t>Table 7.3.6: Frequencies according to element group for fractures</t>
  </si>
  <si>
    <t>Table 7.3.7: Frequencies according to anatomical view for fractures</t>
  </si>
  <si>
    <t>Table 7.3.8: Frequencies according to anatomical side for fractures</t>
  </si>
  <si>
    <t>Table 7.3.9: Frequencies according to anatomical view for fractures (exc. Incomplete cracking)</t>
  </si>
  <si>
    <t>Table 7.3.10: Frequencies according to anatomical side for deposits</t>
  </si>
  <si>
    <t>Table 7.3.11: Frequencies according to anatomical view for deposits</t>
  </si>
  <si>
    <t>Table 7.3.12: Frequencies according to element group for deposits</t>
  </si>
  <si>
    <t>Table 7.3.13: Frequencies according to element for staining</t>
  </si>
  <si>
    <t>Table 7.3.14: Frequencies according to anatomical view for staining</t>
  </si>
  <si>
    <t>Table 7.3.15: Frequencies according to anatomical side for staining</t>
  </si>
  <si>
    <t>Table 7.3.16: Adjusted frequencies according to anatomical side for staining</t>
  </si>
  <si>
    <t>Table 7.3.17: Adjusted frequencies according to element for staining</t>
  </si>
  <si>
    <t>Table 7.3.18: Frequency of stains modifying other modifications</t>
  </si>
  <si>
    <t>Table 7.3.19: Frequencies according to anatomical view for invertebrate activity</t>
  </si>
  <si>
    <t>Table 7.3.20: Frequencies according to anatomical side for invertebrate activity</t>
  </si>
  <si>
    <t>Table 7.3.21: Frequencies according to element group for invertebrate activity</t>
  </si>
  <si>
    <t>Table 7.3.22: Frequencies according to anatomical side for weathering</t>
  </si>
  <si>
    <t>Table 7.3.23: Frequencies according to anatomical view for weathering</t>
  </si>
  <si>
    <t>Table 7.3.24: Frequencies according to element group for weathering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</si>
</sst>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2" xfId="0" applyBorder="1"/>
    <xf numFmtId="10" fontId="0" fillId="0" borderId="0" xfId="0" applyNumberFormat="1"/>
    <xf numFmtId="10" fontId="0" fillId="2" borderId="0" xfId="0" applyNumberFormat="1" applyFill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8" xfId="0" applyBorder="1"/>
    <xf numFmtId="0" fontId="0" fillId="0" borderId="14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3" borderId="0" xfId="0" applyFill="1"/>
    <xf numFmtId="0" fontId="0" fillId="0" borderId="23" xfId="0" applyBorder="1"/>
    <xf numFmtId="0" fontId="1" fillId="0" borderId="26" xfId="0" applyFont="1" applyBorder="1"/>
    <xf numFmtId="0" fontId="0" fillId="0" borderId="27" xfId="0" applyBorder="1"/>
    <xf numFmtId="10" fontId="0" fillId="4" borderId="0" xfId="0" applyNumberFormat="1" applyFill="1"/>
    <xf numFmtId="0" fontId="0" fillId="4" borderId="0" xfId="0" applyFill="1"/>
    <xf numFmtId="0" fontId="1" fillId="0" borderId="2" xfId="0" applyFont="1" applyBorder="1"/>
    <xf numFmtId="0" fontId="0" fillId="0" borderId="28" xfId="0" applyBorder="1"/>
    <xf numFmtId="10" fontId="0" fillId="5" borderId="0" xfId="0" applyNumberFormat="1" applyFill="1"/>
    <xf numFmtId="0" fontId="1" fillId="0" borderId="29" xfId="0" applyFont="1" applyBorder="1"/>
    <xf numFmtId="0" fontId="1" fillId="0" borderId="15" xfId="0" applyFont="1" applyBorder="1"/>
    <xf numFmtId="0" fontId="0" fillId="0" borderId="32" xfId="0" applyBorder="1"/>
    <xf numFmtId="0" fontId="0" fillId="0" borderId="30" xfId="0" applyBorder="1"/>
    <xf numFmtId="0" fontId="0" fillId="0" borderId="31" xfId="0" applyBorder="1"/>
    <xf numFmtId="0" fontId="0" fillId="6" borderId="17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0" borderId="29" xfId="0" applyBorder="1"/>
    <xf numFmtId="0" fontId="0" fillId="0" borderId="33" xfId="0" applyBorder="1"/>
    <xf numFmtId="0" fontId="0" fillId="0" borderId="34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4EBA-8F31-1F42-866F-A5291EA6CCDA}">
  <dimension ref="A1:M25"/>
  <sheetViews>
    <sheetView workbookViewId="0">
      <selection activeCell="A13" sqref="A13"/>
    </sheetView>
  </sheetViews>
  <sheetFormatPr baseColWidth="10" defaultRowHeight="16" x14ac:dyDescent="0.2"/>
  <cols>
    <col min="1" max="1" width="13.5" bestFit="1" customWidth="1"/>
  </cols>
  <sheetData>
    <row r="1" spans="1:12" ht="17" thickBot="1" x14ac:dyDescent="0.25">
      <c r="A1" t="s">
        <v>60</v>
      </c>
    </row>
    <row r="2" spans="1:12" ht="17" thickBot="1" x14ac:dyDescent="0.25">
      <c r="A2" s="17" t="s">
        <v>0</v>
      </c>
      <c r="B2" s="31" t="s">
        <v>3</v>
      </c>
      <c r="C2" s="3" t="s">
        <v>1</v>
      </c>
      <c r="D2" s="4" t="s">
        <v>2</v>
      </c>
    </row>
    <row r="3" spans="1:12" x14ac:dyDescent="0.2">
      <c r="A3" s="20" t="s">
        <v>5</v>
      </c>
      <c r="B3" s="26">
        <v>99</v>
      </c>
      <c r="C3" s="6">
        <v>53</v>
      </c>
      <c r="D3" s="7">
        <v>90</v>
      </c>
    </row>
    <row r="4" spans="1:12" x14ac:dyDescent="0.2">
      <c r="A4" s="21" t="s">
        <v>6</v>
      </c>
      <c r="B4" s="27">
        <v>501</v>
      </c>
      <c r="C4" s="1">
        <v>219</v>
      </c>
      <c r="D4" s="9">
        <v>190</v>
      </c>
    </row>
    <row r="5" spans="1:12" x14ac:dyDescent="0.2">
      <c r="A5" s="21" t="s">
        <v>4</v>
      </c>
      <c r="B5" s="27">
        <v>118</v>
      </c>
      <c r="C5" s="1">
        <v>43</v>
      </c>
      <c r="D5" s="9">
        <v>51</v>
      </c>
    </row>
    <row r="6" spans="1:12" x14ac:dyDescent="0.2">
      <c r="A6" s="21" t="s">
        <v>7</v>
      </c>
      <c r="B6" s="27">
        <v>3</v>
      </c>
      <c r="C6" s="1">
        <v>0</v>
      </c>
      <c r="D6" s="9">
        <v>23</v>
      </c>
    </row>
    <row r="7" spans="1:12" x14ac:dyDescent="0.2">
      <c r="A7" s="21" t="s">
        <v>8</v>
      </c>
      <c r="B7" s="27">
        <v>1</v>
      </c>
      <c r="C7" s="1">
        <v>0</v>
      </c>
      <c r="D7" s="9">
        <v>3</v>
      </c>
    </row>
    <row r="8" spans="1:12" x14ac:dyDescent="0.2">
      <c r="A8" s="21" t="s">
        <v>9</v>
      </c>
      <c r="B8" s="27">
        <v>398</v>
      </c>
      <c r="C8" s="1">
        <v>182</v>
      </c>
      <c r="D8" s="9">
        <v>207</v>
      </c>
    </row>
    <row r="9" spans="1:12" ht="17" thickBot="1" x14ac:dyDescent="0.25">
      <c r="A9" s="22" t="s">
        <v>10</v>
      </c>
      <c r="B9" s="33">
        <v>53</v>
      </c>
      <c r="C9" s="11">
        <v>121</v>
      </c>
      <c r="D9" s="12">
        <v>40</v>
      </c>
    </row>
    <row r="10" spans="1:12" x14ac:dyDescent="0.2">
      <c r="B10" s="32">
        <f>SUM(B3:B9)</f>
        <v>1173</v>
      </c>
      <c r="C10" s="32">
        <f>SUM(C3:C9)</f>
        <v>618</v>
      </c>
      <c r="D10" s="32">
        <f>SUM(D3:D9)</f>
        <v>604</v>
      </c>
      <c r="E10" s="32">
        <f>SUM(B10:D10)</f>
        <v>2395</v>
      </c>
    </row>
    <row r="11" spans="1:12" x14ac:dyDescent="0.2">
      <c r="B11" s="19">
        <f>B10/$E$10</f>
        <v>0.48977035490605431</v>
      </c>
      <c r="C11" s="19">
        <f t="shared" ref="C11:D11" si="0">C10/$E$10</f>
        <v>0.2580375782881002</v>
      </c>
      <c r="D11" s="19">
        <f t="shared" si="0"/>
        <v>0.25219206680584549</v>
      </c>
    </row>
    <row r="13" spans="1:12" ht="17" thickBot="1" x14ac:dyDescent="0.25">
      <c r="A13" t="s">
        <v>61</v>
      </c>
    </row>
    <row r="14" spans="1:12" ht="17" thickBot="1" x14ac:dyDescent="0.25">
      <c r="A14" s="17" t="s">
        <v>11</v>
      </c>
      <c r="B14" s="31" t="s">
        <v>21</v>
      </c>
      <c r="C14" s="3" t="s">
        <v>17</v>
      </c>
      <c r="D14" s="3" t="s">
        <v>22</v>
      </c>
      <c r="E14" s="3" t="s">
        <v>20</v>
      </c>
      <c r="F14" s="3" t="s">
        <v>13</v>
      </c>
      <c r="G14" s="3" t="s">
        <v>15</v>
      </c>
      <c r="H14" s="3" t="s">
        <v>18</v>
      </c>
      <c r="I14" s="3" t="s">
        <v>14</v>
      </c>
      <c r="J14" s="3" t="s">
        <v>12</v>
      </c>
      <c r="K14" s="3" t="s">
        <v>16</v>
      </c>
      <c r="L14" s="4" t="s">
        <v>19</v>
      </c>
    </row>
    <row r="15" spans="1:12" x14ac:dyDescent="0.2">
      <c r="A15" s="20" t="s">
        <v>5</v>
      </c>
      <c r="B15" s="5">
        <v>5</v>
      </c>
      <c r="C15" s="6">
        <v>62</v>
      </c>
      <c r="D15" s="6">
        <v>8</v>
      </c>
      <c r="E15" s="6">
        <v>1</v>
      </c>
      <c r="F15" s="6">
        <v>6</v>
      </c>
      <c r="G15" s="6">
        <v>93</v>
      </c>
      <c r="H15" s="6">
        <v>29</v>
      </c>
      <c r="I15" s="6">
        <v>19</v>
      </c>
      <c r="J15" s="6">
        <v>8</v>
      </c>
      <c r="K15" s="6">
        <v>2</v>
      </c>
      <c r="L15" s="7">
        <v>9</v>
      </c>
    </row>
    <row r="16" spans="1:12" x14ac:dyDescent="0.2">
      <c r="A16" s="21" t="s">
        <v>6</v>
      </c>
      <c r="B16" s="8">
        <v>12</v>
      </c>
      <c r="C16" s="1">
        <v>189</v>
      </c>
      <c r="D16" s="1">
        <v>80</v>
      </c>
      <c r="E16" s="1">
        <v>8</v>
      </c>
      <c r="F16" s="1">
        <v>71</v>
      </c>
      <c r="G16" s="1">
        <v>218</v>
      </c>
      <c r="H16" s="1">
        <v>89</v>
      </c>
      <c r="I16" s="1">
        <v>92</v>
      </c>
      <c r="J16" s="1">
        <v>84</v>
      </c>
      <c r="K16" s="1">
        <v>28</v>
      </c>
      <c r="L16" s="9">
        <v>39</v>
      </c>
    </row>
    <row r="17" spans="1:13" x14ac:dyDescent="0.2">
      <c r="A17" s="21" t="s">
        <v>4</v>
      </c>
      <c r="B17" s="8">
        <v>4</v>
      </c>
      <c r="C17" s="1">
        <v>68</v>
      </c>
      <c r="D17" s="1">
        <v>10</v>
      </c>
      <c r="E17" s="1">
        <v>4</v>
      </c>
      <c r="F17" s="1">
        <v>13</v>
      </c>
      <c r="G17" s="1">
        <v>52</v>
      </c>
      <c r="H17" s="1">
        <v>23</v>
      </c>
      <c r="I17" s="1">
        <v>25</v>
      </c>
      <c r="J17" s="1">
        <v>10</v>
      </c>
      <c r="K17" s="1">
        <v>1</v>
      </c>
      <c r="L17" s="9">
        <v>2</v>
      </c>
    </row>
    <row r="18" spans="1:13" x14ac:dyDescent="0.2">
      <c r="A18" s="21" t="s">
        <v>7</v>
      </c>
      <c r="B18" s="8">
        <v>0</v>
      </c>
      <c r="C18" s="1">
        <v>2</v>
      </c>
      <c r="D18" s="1">
        <v>1</v>
      </c>
      <c r="E18" s="1">
        <v>17</v>
      </c>
      <c r="F18" s="1">
        <v>0</v>
      </c>
      <c r="G18" s="1">
        <v>0</v>
      </c>
      <c r="H18" s="1">
        <v>5</v>
      </c>
      <c r="I18" s="1">
        <v>1</v>
      </c>
      <c r="J18" s="1">
        <v>0</v>
      </c>
      <c r="K18" s="1">
        <v>0</v>
      </c>
      <c r="L18" s="9">
        <v>0</v>
      </c>
    </row>
    <row r="19" spans="1:13" x14ac:dyDescent="0.2">
      <c r="A19" s="21" t="s">
        <v>8</v>
      </c>
      <c r="B19" s="8">
        <v>0</v>
      </c>
      <c r="C19" s="1">
        <v>0</v>
      </c>
      <c r="D19" s="1">
        <v>0</v>
      </c>
      <c r="E19" s="1">
        <v>0</v>
      </c>
      <c r="F19" s="1">
        <v>0</v>
      </c>
      <c r="G19" s="1">
        <v>4</v>
      </c>
      <c r="H19" s="1">
        <v>0</v>
      </c>
      <c r="I19" s="1">
        <v>0</v>
      </c>
      <c r="J19" s="1">
        <v>0</v>
      </c>
      <c r="K19" s="1">
        <v>0</v>
      </c>
      <c r="L19" s="9">
        <v>0</v>
      </c>
    </row>
    <row r="20" spans="1:13" x14ac:dyDescent="0.2">
      <c r="A20" s="21" t="s">
        <v>9</v>
      </c>
      <c r="B20" s="8">
        <v>19</v>
      </c>
      <c r="C20" s="1">
        <v>220</v>
      </c>
      <c r="D20" s="1">
        <v>47</v>
      </c>
      <c r="E20" s="1">
        <v>14</v>
      </c>
      <c r="F20" s="1">
        <v>51</v>
      </c>
      <c r="G20" s="1">
        <v>188</v>
      </c>
      <c r="H20" s="1">
        <v>62</v>
      </c>
      <c r="I20" s="1">
        <v>81</v>
      </c>
      <c r="J20" s="1">
        <v>49</v>
      </c>
      <c r="K20" s="1">
        <v>14</v>
      </c>
      <c r="L20" s="9">
        <v>42</v>
      </c>
    </row>
    <row r="21" spans="1:13" ht="17" thickBot="1" x14ac:dyDescent="0.25">
      <c r="A21" s="22" t="s">
        <v>10</v>
      </c>
      <c r="B21" s="10">
        <v>0</v>
      </c>
      <c r="C21" s="11">
        <v>61</v>
      </c>
      <c r="D21" s="11">
        <v>6</v>
      </c>
      <c r="E21" s="11">
        <v>0</v>
      </c>
      <c r="F21" s="11">
        <v>22</v>
      </c>
      <c r="G21" s="11">
        <v>81</v>
      </c>
      <c r="H21" s="11">
        <v>0</v>
      </c>
      <c r="I21" s="11">
        <v>12</v>
      </c>
      <c r="J21" s="11">
        <v>16</v>
      </c>
      <c r="K21" s="11">
        <v>8</v>
      </c>
      <c r="L21" s="12">
        <v>8</v>
      </c>
    </row>
    <row r="22" spans="1:13" x14ac:dyDescent="0.2">
      <c r="B22" s="32">
        <f t="shared" ref="B22:L22" si="1">SUM(B15:B21)</f>
        <v>40</v>
      </c>
      <c r="C22" s="32">
        <f t="shared" si="1"/>
        <v>602</v>
      </c>
      <c r="D22" s="32">
        <f t="shared" si="1"/>
        <v>152</v>
      </c>
      <c r="E22" s="32">
        <f t="shared" si="1"/>
        <v>44</v>
      </c>
      <c r="F22" s="32">
        <f t="shared" si="1"/>
        <v>163</v>
      </c>
      <c r="G22" s="32">
        <f t="shared" si="1"/>
        <v>636</v>
      </c>
      <c r="H22" s="32">
        <f t="shared" si="1"/>
        <v>208</v>
      </c>
      <c r="I22" s="32">
        <f t="shared" si="1"/>
        <v>230</v>
      </c>
      <c r="J22" s="32">
        <f t="shared" si="1"/>
        <v>167</v>
      </c>
      <c r="K22" s="32">
        <f t="shared" si="1"/>
        <v>53</v>
      </c>
      <c r="L22" s="32">
        <f t="shared" si="1"/>
        <v>100</v>
      </c>
      <c r="M22" s="32">
        <f>SUM(B22:L22)</f>
        <v>2395</v>
      </c>
    </row>
    <row r="23" spans="1:13" x14ac:dyDescent="0.2">
      <c r="B23" s="19">
        <f>B22/$M$22</f>
        <v>1.6701461377870562E-2</v>
      </c>
      <c r="C23" s="36">
        <f t="shared" ref="C23:L23" si="2">C22/$M$22</f>
        <v>0.25135699373695197</v>
      </c>
      <c r="D23" s="19">
        <f t="shared" si="2"/>
        <v>6.3465553235908148E-2</v>
      </c>
      <c r="E23" s="19">
        <f t="shared" si="2"/>
        <v>1.8371607515657619E-2</v>
      </c>
      <c r="F23" s="19">
        <f t="shared" si="2"/>
        <v>6.8058455114822544E-2</v>
      </c>
      <c r="G23" s="36">
        <f t="shared" si="2"/>
        <v>0.26555323590814195</v>
      </c>
      <c r="H23" s="19">
        <f t="shared" si="2"/>
        <v>8.6847599164926931E-2</v>
      </c>
      <c r="I23" s="19">
        <f t="shared" si="2"/>
        <v>9.6033402922755737E-2</v>
      </c>
      <c r="J23" s="19">
        <f t="shared" si="2"/>
        <v>6.9728601252609601E-2</v>
      </c>
      <c r="K23" s="19">
        <f t="shared" si="2"/>
        <v>2.2129436325678497E-2</v>
      </c>
      <c r="L23" s="19">
        <f t="shared" si="2"/>
        <v>4.1753653444676408E-2</v>
      </c>
    </row>
    <row r="24" spans="1:13" x14ac:dyDescent="0.2">
      <c r="D24">
        <f>SUM(D22:F22)</f>
        <v>359</v>
      </c>
    </row>
    <row r="25" spans="1:13" x14ac:dyDescent="0.2">
      <c r="D25" s="18">
        <f>D24/M22</f>
        <v>0.1498956158663883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EF22-D63C-2847-BC42-4F4D2A028467}">
  <dimension ref="A1:L32"/>
  <sheetViews>
    <sheetView workbookViewId="0">
      <selection activeCell="A23" sqref="A23"/>
    </sheetView>
  </sheetViews>
  <sheetFormatPr baseColWidth="10" defaultRowHeight="16" x14ac:dyDescent="0.2"/>
  <cols>
    <col min="1" max="1" width="29.6640625" bestFit="1" customWidth="1"/>
  </cols>
  <sheetData>
    <row r="1" spans="1:12" ht="17" thickBot="1" x14ac:dyDescent="0.25">
      <c r="A1" t="s">
        <v>62</v>
      </c>
    </row>
    <row r="2" spans="1:12" s="13" customFormat="1" ht="17" thickBot="1" x14ac:dyDescent="0.25">
      <c r="A2" s="38" t="s">
        <v>23</v>
      </c>
      <c r="B2" s="34" t="s">
        <v>26</v>
      </c>
      <c r="C2" s="15" t="s">
        <v>38</v>
      </c>
      <c r="D2" s="15" t="s">
        <v>27</v>
      </c>
      <c r="E2" s="15" t="s">
        <v>25</v>
      </c>
      <c r="F2" s="16" t="s">
        <v>24</v>
      </c>
    </row>
    <row r="3" spans="1:12" x14ac:dyDescent="0.2">
      <c r="A3" s="20" t="s">
        <v>30</v>
      </c>
      <c r="B3" s="26">
        <v>0</v>
      </c>
      <c r="C3" s="6">
        <v>4</v>
      </c>
      <c r="D3" s="6">
        <v>0</v>
      </c>
      <c r="E3" s="6">
        <v>4</v>
      </c>
      <c r="F3" s="7">
        <v>1</v>
      </c>
      <c r="G3" s="32">
        <f>SUM(B3:F3)</f>
        <v>9</v>
      </c>
      <c r="H3" s="19">
        <f>G3/$G$9</f>
        <v>1.0135135135135136E-2</v>
      </c>
    </row>
    <row r="4" spans="1:12" x14ac:dyDescent="0.2">
      <c r="A4" s="21" t="s">
        <v>32</v>
      </c>
      <c r="B4" s="27">
        <v>44</v>
      </c>
      <c r="C4" s="1">
        <v>127</v>
      </c>
      <c r="D4" s="1">
        <v>38</v>
      </c>
      <c r="E4" s="1">
        <v>68</v>
      </c>
      <c r="F4" s="9">
        <v>287</v>
      </c>
      <c r="G4" s="32">
        <f t="shared" ref="G4:G8" si="0">SUM(B4:F4)</f>
        <v>564</v>
      </c>
      <c r="H4" s="40">
        <f t="shared" ref="H4:H8" si="1">G4/$G$9</f>
        <v>0.63513513513513509</v>
      </c>
    </row>
    <row r="5" spans="1:12" x14ac:dyDescent="0.2">
      <c r="A5" s="21" t="s">
        <v>28</v>
      </c>
      <c r="B5" s="27">
        <v>30</v>
      </c>
      <c r="C5" s="1">
        <v>18</v>
      </c>
      <c r="D5" s="1">
        <v>47</v>
      </c>
      <c r="E5" s="1">
        <v>46</v>
      </c>
      <c r="F5" s="9">
        <v>113</v>
      </c>
      <c r="G5" s="32">
        <f t="shared" si="0"/>
        <v>254</v>
      </c>
      <c r="H5" s="40">
        <f t="shared" si="1"/>
        <v>0.28603603603603606</v>
      </c>
    </row>
    <row r="6" spans="1:12" x14ac:dyDescent="0.2">
      <c r="A6" s="21" t="s">
        <v>33</v>
      </c>
      <c r="B6" s="27">
        <v>2</v>
      </c>
      <c r="C6" s="1">
        <v>1</v>
      </c>
      <c r="D6" s="1"/>
      <c r="E6" s="1">
        <v>15</v>
      </c>
      <c r="F6" s="9">
        <v>3</v>
      </c>
      <c r="G6" s="32">
        <f t="shared" si="0"/>
        <v>21</v>
      </c>
      <c r="H6" s="19">
        <f t="shared" si="1"/>
        <v>2.364864864864865E-2</v>
      </c>
    </row>
    <row r="7" spans="1:12" x14ac:dyDescent="0.2">
      <c r="A7" s="21" t="s">
        <v>29</v>
      </c>
      <c r="B7" s="27">
        <v>3</v>
      </c>
      <c r="C7" s="1">
        <v>7</v>
      </c>
      <c r="D7" s="1">
        <v>1</v>
      </c>
      <c r="E7" s="1">
        <v>3</v>
      </c>
      <c r="F7" s="9">
        <v>14</v>
      </c>
      <c r="G7" s="32">
        <f t="shared" si="0"/>
        <v>28</v>
      </c>
      <c r="H7" s="19">
        <f t="shared" si="1"/>
        <v>3.1531531531531529E-2</v>
      </c>
    </row>
    <row r="8" spans="1:12" ht="17" thickBot="1" x14ac:dyDescent="0.25">
      <c r="A8" s="22" t="s">
        <v>31</v>
      </c>
      <c r="B8" s="33">
        <v>3</v>
      </c>
      <c r="C8" s="11">
        <v>3</v>
      </c>
      <c r="D8" s="11">
        <v>2</v>
      </c>
      <c r="E8" s="11">
        <v>3</v>
      </c>
      <c r="F8" s="12">
        <v>1</v>
      </c>
      <c r="G8" s="32">
        <f t="shared" si="0"/>
        <v>12</v>
      </c>
      <c r="H8" s="19">
        <f t="shared" si="1"/>
        <v>1.3513513513513514E-2</v>
      </c>
    </row>
    <row r="9" spans="1:12" x14ac:dyDescent="0.2">
      <c r="B9" s="32">
        <f>SUM(B3:B8)</f>
        <v>82</v>
      </c>
      <c r="C9" s="32">
        <f t="shared" ref="C9:F9" si="2">SUM(C3:C8)</f>
        <v>160</v>
      </c>
      <c r="D9" s="32">
        <f t="shared" si="2"/>
        <v>88</v>
      </c>
      <c r="E9" s="32">
        <f t="shared" si="2"/>
        <v>139</v>
      </c>
      <c r="F9" s="32">
        <f t="shared" si="2"/>
        <v>419</v>
      </c>
      <c r="G9" s="37">
        <f>SUM(B9:F9)</f>
        <v>888</v>
      </c>
    </row>
    <row r="10" spans="1:12" x14ac:dyDescent="0.2">
      <c r="B10" s="19">
        <f>B9/$G$9</f>
        <v>9.2342342342342343E-2</v>
      </c>
      <c r="C10" s="19">
        <f t="shared" ref="C10:F10" si="3">C9/$G$9</f>
        <v>0.18018018018018017</v>
      </c>
      <c r="D10" s="19">
        <f t="shared" si="3"/>
        <v>9.90990990990991E-2</v>
      </c>
      <c r="E10" s="19">
        <f t="shared" si="3"/>
        <v>0.15653153153153154</v>
      </c>
      <c r="F10" s="19">
        <f t="shared" si="3"/>
        <v>0.47184684684684686</v>
      </c>
    </row>
    <row r="12" spans="1:12" ht="17" thickBot="1" x14ac:dyDescent="0.25">
      <c r="A12" t="s">
        <v>63</v>
      </c>
    </row>
    <row r="13" spans="1:12" ht="17" thickBot="1" x14ac:dyDescent="0.25">
      <c r="A13" s="17" t="s">
        <v>11</v>
      </c>
      <c r="B13" s="31" t="s">
        <v>18</v>
      </c>
      <c r="C13" s="3" t="s">
        <v>14</v>
      </c>
      <c r="D13" s="3" t="s">
        <v>16</v>
      </c>
      <c r="E13" s="3" t="s">
        <v>12</v>
      </c>
      <c r="F13" s="3" t="s">
        <v>21</v>
      </c>
      <c r="G13" s="3" t="s">
        <v>13</v>
      </c>
      <c r="H13" s="3" t="s">
        <v>17</v>
      </c>
      <c r="I13" s="3" t="s">
        <v>20</v>
      </c>
      <c r="J13" s="3" t="s">
        <v>19</v>
      </c>
      <c r="K13" s="3" t="s">
        <v>15</v>
      </c>
      <c r="L13" s="4" t="s">
        <v>22</v>
      </c>
    </row>
    <row r="14" spans="1:12" x14ac:dyDescent="0.2">
      <c r="A14" s="30" t="s">
        <v>30</v>
      </c>
      <c r="B14" s="5">
        <v>0</v>
      </c>
      <c r="C14" s="6">
        <v>0</v>
      </c>
      <c r="D14" s="6">
        <v>0</v>
      </c>
      <c r="E14" s="6">
        <v>1</v>
      </c>
      <c r="F14" s="6">
        <v>0</v>
      </c>
      <c r="G14" s="6">
        <v>0</v>
      </c>
      <c r="H14" s="6">
        <v>3</v>
      </c>
      <c r="I14" s="6">
        <v>0</v>
      </c>
      <c r="J14" s="6">
        <v>3</v>
      </c>
      <c r="K14" s="6">
        <v>1</v>
      </c>
      <c r="L14" s="7">
        <v>1</v>
      </c>
    </row>
    <row r="15" spans="1:12" x14ac:dyDescent="0.2">
      <c r="A15" s="21" t="s">
        <v>32</v>
      </c>
      <c r="B15" s="8">
        <v>67</v>
      </c>
      <c r="C15" s="1">
        <v>57</v>
      </c>
      <c r="D15" s="1">
        <v>25</v>
      </c>
      <c r="E15" s="1">
        <v>65</v>
      </c>
      <c r="F15" s="1">
        <v>8</v>
      </c>
      <c r="G15" s="1">
        <v>48</v>
      </c>
      <c r="H15" s="1">
        <v>96</v>
      </c>
      <c r="I15" s="1">
        <v>4</v>
      </c>
      <c r="J15" s="1">
        <v>28</v>
      </c>
      <c r="K15" s="1">
        <v>128</v>
      </c>
      <c r="L15" s="9">
        <v>54</v>
      </c>
    </row>
    <row r="16" spans="1:12" x14ac:dyDescent="0.2">
      <c r="A16" s="21" t="s">
        <v>28</v>
      </c>
      <c r="B16" s="8">
        <v>21</v>
      </c>
      <c r="C16" s="1">
        <v>28</v>
      </c>
      <c r="D16" s="1">
        <v>2</v>
      </c>
      <c r="E16" s="1">
        <v>10</v>
      </c>
      <c r="F16" s="1">
        <v>4</v>
      </c>
      <c r="G16" s="1">
        <v>17</v>
      </c>
      <c r="H16" s="1">
        <v>69</v>
      </c>
      <c r="I16" s="1">
        <v>4</v>
      </c>
      <c r="J16" s="1">
        <v>6</v>
      </c>
      <c r="K16" s="1">
        <v>71</v>
      </c>
      <c r="L16" s="9">
        <v>24</v>
      </c>
    </row>
    <row r="17" spans="1:12" x14ac:dyDescent="0.2">
      <c r="A17" s="21" t="s">
        <v>33</v>
      </c>
      <c r="B17" s="8">
        <v>1</v>
      </c>
      <c r="C17" s="1">
        <v>1</v>
      </c>
      <c r="D17" s="1"/>
      <c r="E17" s="1">
        <v>1</v>
      </c>
      <c r="F17" s="1">
        <v>0</v>
      </c>
      <c r="G17" s="1">
        <v>0</v>
      </c>
      <c r="H17" s="1">
        <v>9</v>
      </c>
      <c r="I17" s="1">
        <v>0</v>
      </c>
      <c r="J17" s="1">
        <v>0</v>
      </c>
      <c r="K17" s="1">
        <v>9</v>
      </c>
      <c r="L17" s="9">
        <v>0</v>
      </c>
    </row>
    <row r="18" spans="1:12" x14ac:dyDescent="0.2">
      <c r="A18" s="21" t="s">
        <v>29</v>
      </c>
      <c r="B18" s="8">
        <v>0</v>
      </c>
      <c r="C18" s="1">
        <v>6</v>
      </c>
      <c r="D18" s="1">
        <v>1</v>
      </c>
      <c r="E18" s="1">
        <v>6</v>
      </c>
      <c r="F18" s="1">
        <v>0</v>
      </c>
      <c r="G18" s="1">
        <v>5</v>
      </c>
      <c r="H18" s="1">
        <v>5</v>
      </c>
      <c r="I18" s="1">
        <v>0</v>
      </c>
      <c r="J18" s="1">
        <v>0</v>
      </c>
      <c r="K18" s="1">
        <v>4</v>
      </c>
      <c r="L18" s="9">
        <v>1</v>
      </c>
    </row>
    <row r="19" spans="1:12" ht="17" thickBot="1" x14ac:dyDescent="0.25">
      <c r="A19" s="22" t="s">
        <v>31</v>
      </c>
      <c r="B19" s="10">
        <v>0</v>
      </c>
      <c r="C19" s="11">
        <v>0</v>
      </c>
      <c r="D19" s="11">
        <v>0</v>
      </c>
      <c r="E19" s="11">
        <v>1</v>
      </c>
      <c r="F19" s="11">
        <v>0</v>
      </c>
      <c r="G19" s="11">
        <v>1</v>
      </c>
      <c r="H19" s="11">
        <v>7</v>
      </c>
      <c r="I19" s="11">
        <v>0</v>
      </c>
      <c r="J19" s="11">
        <v>2</v>
      </c>
      <c r="K19" s="11">
        <v>5</v>
      </c>
      <c r="L19" s="12">
        <v>0</v>
      </c>
    </row>
    <row r="20" spans="1:12" x14ac:dyDescent="0.2">
      <c r="B20">
        <f>SUM(B14:B19)</f>
        <v>89</v>
      </c>
      <c r="C20">
        <f t="shared" ref="C20:L20" si="4">SUM(C14:C19)</f>
        <v>92</v>
      </c>
      <c r="D20">
        <f t="shared" si="4"/>
        <v>28</v>
      </c>
      <c r="E20">
        <f t="shared" si="4"/>
        <v>84</v>
      </c>
      <c r="F20">
        <f t="shared" si="4"/>
        <v>12</v>
      </c>
      <c r="G20">
        <f t="shared" si="4"/>
        <v>71</v>
      </c>
      <c r="H20">
        <f t="shared" si="4"/>
        <v>189</v>
      </c>
      <c r="I20">
        <f t="shared" si="4"/>
        <v>8</v>
      </c>
      <c r="J20">
        <f t="shared" si="4"/>
        <v>39</v>
      </c>
      <c r="K20">
        <f t="shared" si="4"/>
        <v>218</v>
      </c>
      <c r="L20">
        <f t="shared" si="4"/>
        <v>80</v>
      </c>
    </row>
    <row r="21" spans="1:12" x14ac:dyDescent="0.2">
      <c r="B21" s="19">
        <f>B20/$G$9</f>
        <v>0.10022522522522523</v>
      </c>
      <c r="C21" s="19">
        <f t="shared" ref="C21:L21" si="5">C20/$G$9</f>
        <v>0.1036036036036036</v>
      </c>
      <c r="D21" s="19">
        <f t="shared" si="5"/>
        <v>3.1531531531531529E-2</v>
      </c>
      <c r="E21" s="19">
        <f t="shared" si="5"/>
        <v>9.45945945945946E-2</v>
      </c>
      <c r="F21" s="19">
        <f t="shared" si="5"/>
        <v>1.3513513513513514E-2</v>
      </c>
      <c r="G21" s="19">
        <f t="shared" si="5"/>
        <v>7.9954954954954957E-2</v>
      </c>
      <c r="H21" s="36">
        <f t="shared" si="5"/>
        <v>0.21283783783783783</v>
      </c>
      <c r="I21" s="19">
        <f t="shared" si="5"/>
        <v>9.0090090090090089E-3</v>
      </c>
      <c r="J21" s="19">
        <f t="shared" si="5"/>
        <v>4.3918918918918921E-2</v>
      </c>
      <c r="K21" s="36">
        <f t="shared" si="5"/>
        <v>0.24549549549549549</v>
      </c>
      <c r="L21" s="19">
        <f t="shared" si="5"/>
        <v>9.0090090090090086E-2</v>
      </c>
    </row>
    <row r="23" spans="1:12" ht="17" thickBot="1" x14ac:dyDescent="0.25">
      <c r="A23" t="s">
        <v>64</v>
      </c>
    </row>
    <row r="24" spans="1:12" ht="17" thickBot="1" x14ac:dyDescent="0.25">
      <c r="A24" s="17" t="s">
        <v>0</v>
      </c>
      <c r="B24" s="31" t="s">
        <v>3</v>
      </c>
      <c r="C24" s="3" t="s">
        <v>1</v>
      </c>
      <c r="D24" s="4" t="s">
        <v>2</v>
      </c>
    </row>
    <row r="25" spans="1:12" x14ac:dyDescent="0.2">
      <c r="A25" s="30" t="s">
        <v>30</v>
      </c>
      <c r="B25" s="5">
        <v>1</v>
      </c>
      <c r="C25" s="6">
        <v>5</v>
      </c>
      <c r="D25" s="7">
        <v>3</v>
      </c>
    </row>
    <row r="26" spans="1:12" x14ac:dyDescent="0.2">
      <c r="A26" s="21" t="s">
        <v>32</v>
      </c>
      <c r="B26" s="8">
        <v>324</v>
      </c>
      <c r="C26" s="1">
        <v>136</v>
      </c>
      <c r="D26" s="9">
        <v>120</v>
      </c>
    </row>
    <row r="27" spans="1:12" x14ac:dyDescent="0.2">
      <c r="A27" s="21" t="s">
        <v>28</v>
      </c>
      <c r="B27" s="8">
        <v>151</v>
      </c>
      <c r="C27" s="1">
        <v>64</v>
      </c>
      <c r="D27" s="9">
        <v>41</v>
      </c>
    </row>
    <row r="28" spans="1:12" x14ac:dyDescent="0.2">
      <c r="A28" s="21" t="s">
        <v>33</v>
      </c>
      <c r="B28" s="8">
        <v>3</v>
      </c>
      <c r="C28" s="1">
        <v>6</v>
      </c>
      <c r="D28" s="9">
        <v>12</v>
      </c>
    </row>
    <row r="29" spans="1:12" x14ac:dyDescent="0.2">
      <c r="A29" s="21" t="s">
        <v>29</v>
      </c>
      <c r="B29" s="8">
        <v>16</v>
      </c>
      <c r="C29" s="1">
        <v>4</v>
      </c>
      <c r="D29" s="9">
        <v>8</v>
      </c>
    </row>
    <row r="30" spans="1:12" ht="17" thickBot="1" x14ac:dyDescent="0.25">
      <c r="A30" s="22" t="s">
        <v>31</v>
      </c>
      <c r="B30" s="10">
        <v>6</v>
      </c>
      <c r="C30" s="11">
        <v>4</v>
      </c>
      <c r="D30" s="12">
        <v>6</v>
      </c>
    </row>
    <row r="31" spans="1:12" x14ac:dyDescent="0.2">
      <c r="B31">
        <f>SUM(B25:B30)</f>
        <v>501</v>
      </c>
      <c r="C31">
        <f t="shared" ref="C31:D31" si="6">SUM(C25:C30)</f>
        <v>219</v>
      </c>
      <c r="D31">
        <f t="shared" si="6"/>
        <v>190</v>
      </c>
    </row>
    <row r="32" spans="1:12" x14ac:dyDescent="0.2">
      <c r="B32" s="19">
        <f>B31/$G$9</f>
        <v>0.56418918918918914</v>
      </c>
      <c r="C32" s="19">
        <f t="shared" ref="C32:D32" si="7">C31/$G$9</f>
        <v>0.24662162162162163</v>
      </c>
      <c r="D32" s="19">
        <f t="shared" si="7"/>
        <v>0.21396396396396397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FD2A6-28B4-3140-B8FC-B9A1A7BB339A}">
  <dimension ref="A1:M44"/>
  <sheetViews>
    <sheetView workbookViewId="0">
      <selection activeCell="A35" sqref="A35"/>
    </sheetView>
  </sheetViews>
  <sheetFormatPr baseColWidth="10" defaultRowHeight="16" x14ac:dyDescent="0.2"/>
  <cols>
    <col min="1" max="1" width="13.33203125" bestFit="1" customWidth="1"/>
    <col min="6" max="6" width="12.1640625" bestFit="1" customWidth="1"/>
  </cols>
  <sheetData>
    <row r="1" spans="1:12" ht="17" thickBot="1" x14ac:dyDescent="0.25">
      <c r="A1" t="s">
        <v>65</v>
      </c>
    </row>
    <row r="2" spans="1:12" ht="17" thickBot="1" x14ac:dyDescent="0.25">
      <c r="A2" s="41" t="s">
        <v>23</v>
      </c>
      <c r="B2" t="s">
        <v>26</v>
      </c>
      <c r="C2" t="s">
        <v>38</v>
      </c>
      <c r="D2" t="s">
        <v>27</v>
      </c>
      <c r="E2" t="s">
        <v>25</v>
      </c>
      <c r="F2" t="s">
        <v>24</v>
      </c>
    </row>
    <row r="3" spans="1:12" x14ac:dyDescent="0.2">
      <c r="A3" s="21" t="s">
        <v>50</v>
      </c>
      <c r="B3" s="5">
        <v>0</v>
      </c>
      <c r="C3" s="6">
        <v>0</v>
      </c>
      <c r="D3" s="6">
        <v>2</v>
      </c>
      <c r="E3" s="6">
        <v>0</v>
      </c>
      <c r="F3" s="7">
        <v>0</v>
      </c>
      <c r="G3" s="32">
        <f t="shared" ref="G3:G8" si="0">SUM(B3:F3)</f>
        <v>2</v>
      </c>
      <c r="H3" s="19">
        <f>G3/$G$10</f>
        <v>9.1743119266055051E-3</v>
      </c>
    </row>
    <row r="4" spans="1:12" x14ac:dyDescent="0.2">
      <c r="A4" s="21" t="s">
        <v>35</v>
      </c>
      <c r="B4" s="8">
        <v>0</v>
      </c>
      <c r="C4" s="1">
        <v>0</v>
      </c>
      <c r="D4" s="1">
        <v>6</v>
      </c>
      <c r="E4" s="1">
        <v>0</v>
      </c>
      <c r="F4" s="9">
        <v>0</v>
      </c>
      <c r="G4" s="32">
        <f t="shared" si="0"/>
        <v>6</v>
      </c>
      <c r="H4" s="19">
        <f t="shared" ref="H4:H9" si="1">G4/$G$10</f>
        <v>2.7522935779816515E-2</v>
      </c>
    </row>
    <row r="5" spans="1:12" x14ac:dyDescent="0.2">
      <c r="A5" s="21" t="s">
        <v>36</v>
      </c>
      <c r="B5" s="8">
        <v>23</v>
      </c>
      <c r="C5" s="1">
        <v>10</v>
      </c>
      <c r="D5" s="1">
        <v>10</v>
      </c>
      <c r="E5" s="1">
        <v>22</v>
      </c>
      <c r="F5" s="9">
        <v>78</v>
      </c>
      <c r="G5" s="32">
        <f t="shared" si="0"/>
        <v>143</v>
      </c>
      <c r="H5" s="19">
        <f t="shared" si="1"/>
        <v>0.65596330275229353</v>
      </c>
    </row>
    <row r="6" spans="1:12" x14ac:dyDescent="0.2">
      <c r="A6" s="21" t="s">
        <v>34</v>
      </c>
      <c r="B6" s="8">
        <v>2</v>
      </c>
      <c r="C6" s="1">
        <v>0</v>
      </c>
      <c r="D6" s="1">
        <v>0</v>
      </c>
      <c r="E6" s="1">
        <v>6</v>
      </c>
      <c r="F6" s="9">
        <v>4</v>
      </c>
      <c r="G6" s="32">
        <f t="shared" si="0"/>
        <v>12</v>
      </c>
      <c r="H6" s="19">
        <f t="shared" si="1"/>
        <v>5.5045871559633031E-2</v>
      </c>
    </row>
    <row r="7" spans="1:12" x14ac:dyDescent="0.2">
      <c r="A7" s="21" t="s">
        <v>51</v>
      </c>
      <c r="B7" s="8">
        <v>0</v>
      </c>
      <c r="C7" s="1">
        <v>0</v>
      </c>
      <c r="D7" s="1">
        <v>8</v>
      </c>
      <c r="E7" s="1">
        <v>0</v>
      </c>
      <c r="F7" s="9">
        <v>0</v>
      </c>
      <c r="G7" s="32">
        <f t="shared" si="0"/>
        <v>8</v>
      </c>
      <c r="H7" s="19">
        <f t="shared" si="1"/>
        <v>3.669724770642202E-2</v>
      </c>
    </row>
    <row r="8" spans="1:12" ht="17" thickBot="1" x14ac:dyDescent="0.25">
      <c r="A8" s="22" t="s">
        <v>37</v>
      </c>
      <c r="B8" s="10">
        <v>5</v>
      </c>
      <c r="C8" s="11">
        <v>9</v>
      </c>
      <c r="D8" s="11">
        <v>19</v>
      </c>
      <c r="E8" s="11">
        <v>9</v>
      </c>
      <c r="F8" s="12">
        <v>5</v>
      </c>
      <c r="G8" s="32">
        <f t="shared" si="0"/>
        <v>47</v>
      </c>
      <c r="H8" s="19">
        <f t="shared" si="1"/>
        <v>0.21559633027522937</v>
      </c>
    </row>
    <row r="9" spans="1:12" x14ac:dyDescent="0.2">
      <c r="A9" s="32"/>
      <c r="B9" s="32">
        <f>SUM(B3:B8)</f>
        <v>30</v>
      </c>
      <c r="C9" s="32">
        <f>SUM(C3:C8)</f>
        <v>19</v>
      </c>
      <c r="D9" s="32">
        <f>SUM(D3:D8)</f>
        <v>45</v>
      </c>
      <c r="E9" s="32">
        <f>SUM(E3:E8)</f>
        <v>37</v>
      </c>
      <c r="F9" s="32">
        <f>SUM(F3:F8)</f>
        <v>87</v>
      </c>
      <c r="G9" s="32"/>
      <c r="H9" s="19">
        <f t="shared" si="1"/>
        <v>0</v>
      </c>
    </row>
    <row r="10" spans="1:12" x14ac:dyDescent="0.2">
      <c r="B10" s="19">
        <f>B9/$G$10</f>
        <v>0.13761467889908258</v>
      </c>
      <c r="C10" s="19">
        <f t="shared" ref="C10:F10" si="2">C9/$G$10</f>
        <v>8.7155963302752298E-2</v>
      </c>
      <c r="D10" s="19">
        <f t="shared" si="2"/>
        <v>0.20642201834862386</v>
      </c>
      <c r="E10" s="19">
        <f t="shared" si="2"/>
        <v>0.16972477064220184</v>
      </c>
      <c r="F10" s="19">
        <f t="shared" si="2"/>
        <v>0.39908256880733944</v>
      </c>
      <c r="G10" s="37">
        <v>218</v>
      </c>
    </row>
    <row r="12" spans="1:12" ht="17" thickBot="1" x14ac:dyDescent="0.25">
      <c r="A12" t="s">
        <v>66</v>
      </c>
    </row>
    <row r="13" spans="1:12" ht="17" thickBot="1" x14ac:dyDescent="0.25">
      <c r="A13" s="42" t="s">
        <v>11</v>
      </c>
      <c r="B13" s="2" t="s">
        <v>18</v>
      </c>
      <c r="C13" s="3" t="s">
        <v>14</v>
      </c>
      <c r="D13" s="3" t="s">
        <v>16</v>
      </c>
      <c r="E13" s="3" t="s">
        <v>12</v>
      </c>
      <c r="F13" s="3" t="s">
        <v>21</v>
      </c>
      <c r="G13" s="3" t="s">
        <v>13</v>
      </c>
      <c r="H13" s="3" t="s">
        <v>17</v>
      </c>
      <c r="I13" s="3" t="s">
        <v>20</v>
      </c>
      <c r="J13" s="3" t="s">
        <v>15</v>
      </c>
      <c r="K13" s="3" t="s">
        <v>19</v>
      </c>
      <c r="L13" s="4" t="s">
        <v>22</v>
      </c>
    </row>
    <row r="14" spans="1:12" x14ac:dyDescent="0.2">
      <c r="A14" s="21" t="s">
        <v>50</v>
      </c>
      <c r="B14" s="5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1</v>
      </c>
      <c r="I14" s="6">
        <v>0</v>
      </c>
      <c r="J14" s="6">
        <v>1</v>
      </c>
      <c r="K14" s="6">
        <v>0</v>
      </c>
      <c r="L14" s="7">
        <v>0</v>
      </c>
    </row>
    <row r="15" spans="1:12" x14ac:dyDescent="0.2">
      <c r="A15" s="21" t="s">
        <v>35</v>
      </c>
      <c r="B15" s="8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3</v>
      </c>
      <c r="I15" s="1">
        <v>0</v>
      </c>
      <c r="J15" s="1">
        <v>3</v>
      </c>
      <c r="K15" s="1">
        <v>0</v>
      </c>
      <c r="L15" s="9">
        <v>0</v>
      </c>
    </row>
    <row r="16" spans="1:12" x14ac:dyDescent="0.2">
      <c r="A16" s="21" t="s">
        <v>36</v>
      </c>
      <c r="B16" s="8">
        <v>19</v>
      </c>
      <c r="C16" s="1">
        <v>15</v>
      </c>
      <c r="D16" s="1"/>
      <c r="E16" s="1">
        <v>5</v>
      </c>
      <c r="F16" s="1">
        <v>2</v>
      </c>
      <c r="G16" s="1">
        <v>12</v>
      </c>
      <c r="H16" s="1">
        <v>39</v>
      </c>
      <c r="I16" s="1">
        <v>2</v>
      </c>
      <c r="J16" s="1">
        <v>35</v>
      </c>
      <c r="K16" s="1">
        <v>5</v>
      </c>
      <c r="L16" s="9">
        <v>9</v>
      </c>
    </row>
    <row r="17" spans="1:12" x14ac:dyDescent="0.2">
      <c r="A17" s="21" t="s">
        <v>34</v>
      </c>
      <c r="B17" s="8">
        <v>2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4</v>
      </c>
      <c r="I17" s="1">
        <v>0</v>
      </c>
      <c r="J17" s="1">
        <v>4</v>
      </c>
      <c r="K17" s="1">
        <v>0</v>
      </c>
      <c r="L17" s="9">
        <v>1</v>
      </c>
    </row>
    <row r="18" spans="1:12" x14ac:dyDescent="0.2">
      <c r="A18" s="21" t="s">
        <v>51</v>
      </c>
      <c r="B18" s="8">
        <v>1</v>
      </c>
      <c r="C18" s="1">
        <v>1</v>
      </c>
      <c r="D18" s="1">
        <v>0</v>
      </c>
      <c r="E18" s="1">
        <v>0</v>
      </c>
      <c r="F18" s="1">
        <v>2</v>
      </c>
      <c r="G18" s="1">
        <v>0</v>
      </c>
      <c r="H18" s="1">
        <v>1</v>
      </c>
      <c r="I18" s="1">
        <v>2</v>
      </c>
      <c r="J18" s="1">
        <v>1</v>
      </c>
      <c r="K18" s="1">
        <v>0</v>
      </c>
      <c r="L18" s="9">
        <v>0</v>
      </c>
    </row>
    <row r="19" spans="1:12" ht="17" thickBot="1" x14ac:dyDescent="0.25">
      <c r="A19" s="22" t="s">
        <v>37</v>
      </c>
      <c r="B19" s="10">
        <v>1</v>
      </c>
      <c r="C19" s="11">
        <v>9</v>
      </c>
      <c r="D19" s="11">
        <v>1</v>
      </c>
      <c r="E19" s="11">
        <v>8</v>
      </c>
      <c r="F19" s="11">
        <v>0</v>
      </c>
      <c r="G19" s="11">
        <v>0</v>
      </c>
      <c r="H19" s="11">
        <v>20</v>
      </c>
      <c r="I19" s="11">
        <v>0</v>
      </c>
      <c r="J19" s="11">
        <v>8</v>
      </c>
      <c r="K19" s="11">
        <v>0</v>
      </c>
      <c r="L19" s="12">
        <v>0</v>
      </c>
    </row>
    <row r="20" spans="1:12" x14ac:dyDescent="0.2">
      <c r="B20" s="32">
        <f t="shared" ref="B20:L20" si="3">SUM(B14:B19)</f>
        <v>23</v>
      </c>
      <c r="C20" s="32">
        <f t="shared" si="3"/>
        <v>25</v>
      </c>
      <c r="D20" s="32">
        <f t="shared" si="3"/>
        <v>1</v>
      </c>
      <c r="E20" s="32">
        <f t="shared" si="3"/>
        <v>13</v>
      </c>
      <c r="F20" s="32">
        <f t="shared" si="3"/>
        <v>4</v>
      </c>
      <c r="G20" s="32">
        <f t="shared" si="3"/>
        <v>13</v>
      </c>
      <c r="H20" s="32">
        <f t="shared" si="3"/>
        <v>68</v>
      </c>
      <c r="I20" s="32">
        <f t="shared" si="3"/>
        <v>4</v>
      </c>
      <c r="J20" s="32">
        <f t="shared" si="3"/>
        <v>52</v>
      </c>
      <c r="K20" s="32">
        <f t="shared" si="3"/>
        <v>5</v>
      </c>
      <c r="L20" s="32">
        <f t="shared" si="3"/>
        <v>10</v>
      </c>
    </row>
    <row r="21" spans="1:12" x14ac:dyDescent="0.2">
      <c r="B21" s="19">
        <f>B20/$G$10</f>
        <v>0.10550458715596331</v>
      </c>
      <c r="C21" s="19">
        <f t="shared" ref="C21:L21" si="4">C20/$G$10</f>
        <v>0.11467889908256881</v>
      </c>
      <c r="D21" s="19">
        <f t="shared" si="4"/>
        <v>4.5871559633027525E-3</v>
      </c>
      <c r="E21" s="19">
        <f t="shared" si="4"/>
        <v>5.9633027522935783E-2</v>
      </c>
      <c r="F21" s="19">
        <f t="shared" si="4"/>
        <v>1.834862385321101E-2</v>
      </c>
      <c r="G21" s="19">
        <f t="shared" si="4"/>
        <v>5.9633027522935783E-2</v>
      </c>
      <c r="H21" s="19">
        <f t="shared" si="4"/>
        <v>0.31192660550458717</v>
      </c>
      <c r="I21" s="19">
        <f t="shared" si="4"/>
        <v>1.834862385321101E-2</v>
      </c>
      <c r="J21" s="19">
        <f t="shared" si="4"/>
        <v>0.23853211009174313</v>
      </c>
      <c r="K21" s="19">
        <f t="shared" si="4"/>
        <v>2.2935779816513763E-2</v>
      </c>
      <c r="L21" s="19">
        <f t="shared" si="4"/>
        <v>4.5871559633027525E-2</v>
      </c>
    </row>
    <row r="23" spans="1:12" ht="17" thickBot="1" x14ac:dyDescent="0.25">
      <c r="A23" s="53" t="s">
        <v>67</v>
      </c>
    </row>
    <row r="24" spans="1:12" ht="17" thickBot="1" x14ac:dyDescent="0.25">
      <c r="A24" s="17" t="s">
        <v>0</v>
      </c>
      <c r="B24" s="31" t="s">
        <v>3</v>
      </c>
      <c r="C24" s="3" t="s">
        <v>1</v>
      </c>
      <c r="D24" s="4" t="s">
        <v>2</v>
      </c>
    </row>
    <row r="25" spans="1:12" x14ac:dyDescent="0.2">
      <c r="A25" s="30" t="s">
        <v>50</v>
      </c>
      <c r="B25" s="5">
        <v>2</v>
      </c>
      <c r="C25" s="6">
        <v>0</v>
      </c>
      <c r="D25" s="7">
        <v>0</v>
      </c>
    </row>
    <row r="26" spans="1:12" x14ac:dyDescent="0.2">
      <c r="A26" s="21" t="s">
        <v>35</v>
      </c>
      <c r="B26" s="8">
        <v>0</v>
      </c>
      <c r="C26" s="1">
        <v>0</v>
      </c>
      <c r="D26" s="9">
        <v>6</v>
      </c>
    </row>
    <row r="27" spans="1:12" x14ac:dyDescent="0.2">
      <c r="A27" s="21" t="s">
        <v>36</v>
      </c>
      <c r="B27" s="8">
        <v>84</v>
      </c>
      <c r="C27" s="1">
        <v>36</v>
      </c>
      <c r="D27" s="9">
        <v>23</v>
      </c>
    </row>
    <row r="28" spans="1:12" x14ac:dyDescent="0.2">
      <c r="A28" s="21" t="s">
        <v>34</v>
      </c>
      <c r="B28" s="8">
        <v>6</v>
      </c>
      <c r="C28" s="1">
        <v>2</v>
      </c>
      <c r="D28" s="9">
        <v>4</v>
      </c>
    </row>
    <row r="29" spans="1:12" x14ac:dyDescent="0.2">
      <c r="A29" s="21" t="s">
        <v>51</v>
      </c>
      <c r="B29" s="8">
        <v>4</v>
      </c>
      <c r="C29" s="1">
        <v>4</v>
      </c>
      <c r="D29" s="9">
        <v>0</v>
      </c>
    </row>
    <row r="30" spans="1:12" ht="17" thickBot="1" x14ac:dyDescent="0.25">
      <c r="A30" s="22" t="s">
        <v>37</v>
      </c>
      <c r="B30" s="10">
        <v>22</v>
      </c>
      <c r="C30" s="11">
        <v>7</v>
      </c>
      <c r="D30" s="12">
        <v>18</v>
      </c>
    </row>
    <row r="31" spans="1:12" x14ac:dyDescent="0.2">
      <c r="B31" s="32">
        <f>SUM(B25:B30)</f>
        <v>118</v>
      </c>
      <c r="C31" s="32">
        <f>SUM(C25:C30)</f>
        <v>49</v>
      </c>
      <c r="D31" s="32">
        <f>SUM(D25:D30)</f>
        <v>51</v>
      </c>
    </row>
    <row r="32" spans="1:12" x14ac:dyDescent="0.2">
      <c r="B32" s="19">
        <f>B31/$G$10</f>
        <v>0.54128440366972475</v>
      </c>
      <c r="C32" s="19">
        <f t="shared" ref="C32:D32" si="5">C31/$G$10</f>
        <v>0.22477064220183487</v>
      </c>
      <c r="D32" s="19">
        <f t="shared" si="5"/>
        <v>0.23394495412844038</v>
      </c>
    </row>
    <row r="35" spans="1:13" ht="17" thickBot="1" x14ac:dyDescent="0.25">
      <c r="A35" t="s">
        <v>68</v>
      </c>
    </row>
    <row r="36" spans="1:13" ht="17" thickBot="1" x14ac:dyDescent="0.25">
      <c r="A36" s="42" t="s">
        <v>11</v>
      </c>
      <c r="B36" s="2" t="s">
        <v>18</v>
      </c>
      <c r="C36" s="3" t="s">
        <v>14</v>
      </c>
      <c r="D36" s="3" t="s">
        <v>16</v>
      </c>
      <c r="E36" s="3" t="s">
        <v>12</v>
      </c>
      <c r="F36" s="3" t="s">
        <v>21</v>
      </c>
      <c r="G36" s="3" t="s">
        <v>13</v>
      </c>
      <c r="H36" s="3" t="s">
        <v>17</v>
      </c>
      <c r="I36" s="3" t="s">
        <v>20</v>
      </c>
      <c r="J36" s="3" t="s">
        <v>15</v>
      </c>
      <c r="K36" s="3" t="s">
        <v>19</v>
      </c>
      <c r="L36" s="4" t="s">
        <v>22</v>
      </c>
    </row>
    <row r="37" spans="1:13" x14ac:dyDescent="0.2">
      <c r="A37" s="21" t="s">
        <v>50</v>
      </c>
      <c r="B37" s="5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1</v>
      </c>
      <c r="I37" s="6">
        <v>0</v>
      </c>
      <c r="J37" s="6">
        <v>1</v>
      </c>
      <c r="K37" s="6">
        <v>0</v>
      </c>
      <c r="L37" s="7">
        <v>0</v>
      </c>
    </row>
    <row r="38" spans="1:13" x14ac:dyDescent="0.2">
      <c r="A38" s="21" t="s">
        <v>35</v>
      </c>
      <c r="B38" s="8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3</v>
      </c>
      <c r="I38" s="1">
        <v>0</v>
      </c>
      <c r="J38" s="1">
        <v>3</v>
      </c>
      <c r="K38" s="1">
        <v>0</v>
      </c>
      <c r="L38" s="9">
        <v>0</v>
      </c>
    </row>
    <row r="39" spans="1:13" x14ac:dyDescent="0.2">
      <c r="A39" s="21" t="s">
        <v>36</v>
      </c>
      <c r="B39" s="8">
        <v>19</v>
      </c>
      <c r="C39" s="1">
        <v>15</v>
      </c>
      <c r="D39" s="1">
        <v>0</v>
      </c>
      <c r="E39" s="1">
        <v>5</v>
      </c>
      <c r="F39" s="1">
        <v>2</v>
      </c>
      <c r="G39" s="1">
        <v>12</v>
      </c>
      <c r="H39" s="1">
        <v>39</v>
      </c>
      <c r="I39" s="1">
        <v>2</v>
      </c>
      <c r="J39" s="1">
        <v>35</v>
      </c>
      <c r="K39" s="1">
        <v>5</v>
      </c>
      <c r="L39" s="9">
        <v>9</v>
      </c>
    </row>
    <row r="40" spans="1:13" x14ac:dyDescent="0.2">
      <c r="A40" s="21" t="s">
        <v>34</v>
      </c>
      <c r="B40" s="8">
        <v>2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4</v>
      </c>
      <c r="I40" s="1">
        <v>0</v>
      </c>
      <c r="J40" s="1">
        <v>4</v>
      </c>
      <c r="K40" s="1">
        <v>0</v>
      </c>
      <c r="L40" s="9">
        <v>1</v>
      </c>
    </row>
    <row r="41" spans="1:13" x14ac:dyDescent="0.2">
      <c r="A41" s="21" t="s">
        <v>51</v>
      </c>
      <c r="B41" s="8">
        <v>1</v>
      </c>
      <c r="C41" s="1">
        <v>1</v>
      </c>
      <c r="D41" s="1">
        <v>0</v>
      </c>
      <c r="E41" s="1">
        <v>0</v>
      </c>
      <c r="F41" s="1">
        <v>2</v>
      </c>
      <c r="G41" s="1">
        <v>0</v>
      </c>
      <c r="H41" s="1">
        <v>1</v>
      </c>
      <c r="I41" s="1">
        <v>2</v>
      </c>
      <c r="J41" s="1">
        <v>1</v>
      </c>
      <c r="K41" s="1">
        <v>0</v>
      </c>
      <c r="L41" s="9">
        <v>0</v>
      </c>
    </row>
    <row r="42" spans="1:13" ht="17" thickBot="1" x14ac:dyDescent="0.25">
      <c r="A42" s="46" t="s">
        <v>37</v>
      </c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9"/>
    </row>
    <row r="43" spans="1:13" x14ac:dyDescent="0.2">
      <c r="B43" s="32">
        <f t="shared" ref="B43:L43" si="6">SUM(B37:B42)</f>
        <v>22</v>
      </c>
      <c r="C43" s="32">
        <f t="shared" si="6"/>
        <v>16</v>
      </c>
      <c r="D43" s="32">
        <f t="shared" si="6"/>
        <v>0</v>
      </c>
      <c r="E43" s="32">
        <f t="shared" si="6"/>
        <v>5</v>
      </c>
      <c r="F43" s="32">
        <f t="shared" si="6"/>
        <v>4</v>
      </c>
      <c r="G43" s="32">
        <f t="shared" si="6"/>
        <v>13</v>
      </c>
      <c r="H43" s="32">
        <f t="shared" si="6"/>
        <v>48</v>
      </c>
      <c r="I43" s="32">
        <f t="shared" si="6"/>
        <v>4</v>
      </c>
      <c r="J43" s="32">
        <f t="shared" si="6"/>
        <v>44</v>
      </c>
      <c r="K43" s="32">
        <f t="shared" si="6"/>
        <v>5</v>
      </c>
      <c r="L43" s="32">
        <f t="shared" si="6"/>
        <v>10</v>
      </c>
      <c r="M43" s="32">
        <f>SUM(B43:L43)</f>
        <v>171</v>
      </c>
    </row>
    <row r="44" spans="1:13" x14ac:dyDescent="0.2">
      <c r="B44" s="19">
        <f>B43/$M$43</f>
        <v>0.12865497076023391</v>
      </c>
      <c r="C44" s="19">
        <f t="shared" ref="C44:L44" si="7">C43/$M$43</f>
        <v>9.3567251461988299E-2</v>
      </c>
      <c r="D44" s="19">
        <f t="shared" si="7"/>
        <v>0</v>
      </c>
      <c r="E44" s="19">
        <f t="shared" si="7"/>
        <v>2.9239766081871343E-2</v>
      </c>
      <c r="F44" s="19">
        <f t="shared" si="7"/>
        <v>2.3391812865497075E-2</v>
      </c>
      <c r="G44" s="19">
        <f t="shared" si="7"/>
        <v>7.6023391812865493E-2</v>
      </c>
      <c r="H44" s="19">
        <f t="shared" si="7"/>
        <v>0.2807017543859649</v>
      </c>
      <c r="I44" s="19">
        <f t="shared" si="7"/>
        <v>2.3391812865497075E-2</v>
      </c>
      <c r="J44" s="19">
        <f t="shared" si="7"/>
        <v>0.25730994152046782</v>
      </c>
      <c r="K44" s="19">
        <f t="shared" si="7"/>
        <v>2.9239766081871343E-2</v>
      </c>
      <c r="L44" s="19">
        <f t="shared" si="7"/>
        <v>5.8479532163742687E-2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0058-3BBD-8441-9FC2-51E46ED2A9D3}">
  <dimension ref="A1:L24"/>
  <sheetViews>
    <sheetView workbookViewId="0">
      <selection activeCell="A18" sqref="A18"/>
    </sheetView>
  </sheetViews>
  <sheetFormatPr baseColWidth="10" defaultRowHeight="16" x14ac:dyDescent="0.2"/>
  <cols>
    <col min="1" max="1" width="11.83203125" bestFit="1" customWidth="1"/>
  </cols>
  <sheetData>
    <row r="1" spans="1:12" ht="17" thickBot="1" x14ac:dyDescent="0.25">
      <c r="A1" t="s">
        <v>69</v>
      </c>
    </row>
    <row r="2" spans="1:12" ht="17" thickBot="1" x14ac:dyDescent="0.25">
      <c r="A2" s="50" t="s">
        <v>0</v>
      </c>
      <c r="B2" s="43" t="s">
        <v>3</v>
      </c>
      <c r="C2" s="44" t="s">
        <v>1</v>
      </c>
      <c r="D2" s="45" t="s">
        <v>2</v>
      </c>
    </row>
    <row r="3" spans="1:12" x14ac:dyDescent="0.2">
      <c r="A3" s="23" t="s">
        <v>53</v>
      </c>
      <c r="B3" s="5">
        <v>0</v>
      </c>
      <c r="C3" s="6">
        <v>0</v>
      </c>
      <c r="D3" s="7">
        <v>2</v>
      </c>
      <c r="E3" s="32">
        <f>SUM(B3:D3)</f>
        <v>2</v>
      </c>
    </row>
    <row r="4" spans="1:12" x14ac:dyDescent="0.2">
      <c r="A4" s="24" t="s">
        <v>41</v>
      </c>
      <c r="B4" s="8">
        <v>99</v>
      </c>
      <c r="C4" s="1">
        <v>53</v>
      </c>
      <c r="D4" s="9">
        <v>84</v>
      </c>
      <c r="E4" s="32">
        <f t="shared" ref="E4:E5" si="0">SUM(B4:D4)</f>
        <v>236</v>
      </c>
    </row>
    <row r="5" spans="1:12" ht="17" thickBot="1" x14ac:dyDescent="0.25">
      <c r="A5" s="25" t="s">
        <v>40</v>
      </c>
      <c r="B5" s="10">
        <v>0</v>
      </c>
      <c r="C5" s="11">
        <v>0</v>
      </c>
      <c r="D5" s="12">
        <v>4</v>
      </c>
      <c r="E5" s="32">
        <f t="shared" si="0"/>
        <v>4</v>
      </c>
    </row>
    <row r="6" spans="1:12" x14ac:dyDescent="0.2">
      <c r="B6" s="32">
        <f>SUM(B3:B5)</f>
        <v>99</v>
      </c>
      <c r="C6" s="32">
        <f t="shared" ref="C6:D6" si="1">SUM(C3:C5)</f>
        <v>53</v>
      </c>
      <c r="D6" s="32">
        <f t="shared" si="1"/>
        <v>90</v>
      </c>
      <c r="E6" s="37">
        <f>SUM(B6:D6)</f>
        <v>242</v>
      </c>
    </row>
    <row r="7" spans="1:12" x14ac:dyDescent="0.2">
      <c r="B7" s="19">
        <f>B6/$E$6</f>
        <v>0.40909090909090912</v>
      </c>
      <c r="C7" s="19">
        <f t="shared" ref="C7:D7" si="2">C6/$E$6</f>
        <v>0.21900826446280991</v>
      </c>
      <c r="D7" s="19">
        <f t="shared" si="2"/>
        <v>0.37190082644628097</v>
      </c>
    </row>
    <row r="9" spans="1:12" ht="17" thickBot="1" x14ac:dyDescent="0.25">
      <c r="A9" t="s">
        <v>70</v>
      </c>
    </row>
    <row r="10" spans="1:12" ht="17" thickBot="1" x14ac:dyDescent="0.25">
      <c r="A10" s="17" t="s">
        <v>11</v>
      </c>
      <c r="B10" s="31" t="s">
        <v>18</v>
      </c>
      <c r="C10" s="3" t="s">
        <v>14</v>
      </c>
      <c r="D10" s="3" t="s">
        <v>16</v>
      </c>
      <c r="E10" s="3" t="s">
        <v>12</v>
      </c>
      <c r="F10" s="3" t="s">
        <v>21</v>
      </c>
      <c r="G10" s="3" t="s">
        <v>13</v>
      </c>
      <c r="H10" s="3" t="s">
        <v>17</v>
      </c>
      <c r="I10" s="3" t="s">
        <v>20</v>
      </c>
      <c r="J10" s="3" t="s">
        <v>19</v>
      </c>
      <c r="K10" s="3" t="s">
        <v>15</v>
      </c>
      <c r="L10" s="4" t="s">
        <v>22</v>
      </c>
    </row>
    <row r="11" spans="1:12" x14ac:dyDescent="0.2">
      <c r="A11" s="30" t="s">
        <v>53</v>
      </c>
      <c r="B11" s="5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6">
        <v>1</v>
      </c>
      <c r="L11" s="7">
        <v>0</v>
      </c>
    </row>
    <row r="12" spans="1:12" x14ac:dyDescent="0.2">
      <c r="A12" s="21" t="s">
        <v>41</v>
      </c>
      <c r="B12" s="8">
        <v>29</v>
      </c>
      <c r="C12" s="1">
        <v>19</v>
      </c>
      <c r="D12" s="1">
        <v>2</v>
      </c>
      <c r="E12" s="1">
        <v>8</v>
      </c>
      <c r="F12" s="1">
        <v>5</v>
      </c>
      <c r="G12" s="1">
        <v>6</v>
      </c>
      <c r="H12" s="1">
        <v>61</v>
      </c>
      <c r="I12" s="1">
        <v>1</v>
      </c>
      <c r="J12" s="1">
        <v>9</v>
      </c>
      <c r="K12" s="1">
        <v>88</v>
      </c>
      <c r="L12" s="9">
        <v>8</v>
      </c>
    </row>
    <row r="13" spans="1:12" ht="17" thickBot="1" x14ac:dyDescent="0.25">
      <c r="A13" s="22" t="s">
        <v>40</v>
      </c>
      <c r="B13" s="10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4</v>
      </c>
      <c r="L13" s="12">
        <v>0</v>
      </c>
    </row>
    <row r="14" spans="1:12" x14ac:dyDescent="0.2">
      <c r="B14" s="32">
        <f t="shared" ref="B14:L14" si="3">SUM(B11:B13)</f>
        <v>29</v>
      </c>
      <c r="C14" s="32">
        <f t="shared" si="3"/>
        <v>19</v>
      </c>
      <c r="D14" s="32">
        <f t="shared" si="3"/>
        <v>2</v>
      </c>
      <c r="E14" s="32">
        <f t="shared" si="3"/>
        <v>8</v>
      </c>
      <c r="F14" s="32">
        <f t="shared" si="3"/>
        <v>5</v>
      </c>
      <c r="G14" s="32">
        <f t="shared" si="3"/>
        <v>6</v>
      </c>
      <c r="H14" s="32">
        <f t="shared" si="3"/>
        <v>62</v>
      </c>
      <c r="I14" s="32">
        <f t="shared" si="3"/>
        <v>1</v>
      </c>
      <c r="J14" s="32">
        <f t="shared" si="3"/>
        <v>9</v>
      </c>
      <c r="K14" s="32">
        <f t="shared" si="3"/>
        <v>93</v>
      </c>
      <c r="L14" s="32">
        <f t="shared" si="3"/>
        <v>8</v>
      </c>
    </row>
    <row r="15" spans="1:12" x14ac:dyDescent="0.2">
      <c r="B15" s="36">
        <f>B14/$E$6</f>
        <v>0.11983471074380166</v>
      </c>
      <c r="C15" s="36">
        <f t="shared" ref="C15:L15" si="4">C14/$E$6</f>
        <v>7.8512396694214878E-2</v>
      </c>
      <c r="D15" s="19">
        <f t="shared" si="4"/>
        <v>8.2644628099173556E-3</v>
      </c>
      <c r="E15" s="19">
        <f t="shared" si="4"/>
        <v>3.3057851239669422E-2</v>
      </c>
      <c r="F15" s="19">
        <f t="shared" si="4"/>
        <v>2.0661157024793389E-2</v>
      </c>
      <c r="G15" s="19">
        <f t="shared" si="4"/>
        <v>2.4793388429752067E-2</v>
      </c>
      <c r="H15" s="36">
        <f t="shared" si="4"/>
        <v>0.256198347107438</v>
      </c>
      <c r="I15" s="19">
        <f t="shared" si="4"/>
        <v>4.1322314049586778E-3</v>
      </c>
      <c r="J15" s="19">
        <f t="shared" si="4"/>
        <v>3.71900826446281E-2</v>
      </c>
      <c r="K15" s="36">
        <f t="shared" si="4"/>
        <v>0.38429752066115702</v>
      </c>
      <c r="L15" s="19">
        <f t="shared" si="4"/>
        <v>3.3057851239669422E-2</v>
      </c>
    </row>
    <row r="18" spans="1:6" ht="17" thickBot="1" x14ac:dyDescent="0.25">
      <c r="A18" s="53" t="s">
        <v>71</v>
      </c>
    </row>
    <row r="19" spans="1:6" ht="17" thickBot="1" x14ac:dyDescent="0.25">
      <c r="A19" s="51" t="s">
        <v>23</v>
      </c>
      <c r="B19" s="2" t="s">
        <v>26</v>
      </c>
      <c r="C19" s="3" t="s">
        <v>38</v>
      </c>
      <c r="D19" s="3" t="s">
        <v>27</v>
      </c>
      <c r="E19" s="3" t="s">
        <v>25</v>
      </c>
      <c r="F19" s="4" t="s">
        <v>24</v>
      </c>
    </row>
    <row r="20" spans="1:6" x14ac:dyDescent="0.2">
      <c r="A20" s="20" t="s">
        <v>53</v>
      </c>
      <c r="B20" s="35">
        <v>0</v>
      </c>
      <c r="C20" s="28">
        <v>0</v>
      </c>
      <c r="D20" s="28">
        <v>0</v>
      </c>
      <c r="E20" s="28">
        <v>2</v>
      </c>
      <c r="F20" s="29">
        <v>0</v>
      </c>
    </row>
    <row r="21" spans="1:6" x14ac:dyDescent="0.2">
      <c r="A21" s="21" t="s">
        <v>41</v>
      </c>
      <c r="B21" s="8">
        <v>24</v>
      </c>
      <c r="C21" s="1">
        <v>25</v>
      </c>
      <c r="D21" s="1">
        <v>23</v>
      </c>
      <c r="E21" s="1">
        <v>99</v>
      </c>
      <c r="F21" s="9">
        <v>65</v>
      </c>
    </row>
    <row r="22" spans="1:6" ht="17" thickBot="1" x14ac:dyDescent="0.25">
      <c r="A22" s="22" t="s">
        <v>40</v>
      </c>
      <c r="B22" s="10">
        <v>0</v>
      </c>
      <c r="C22" s="11">
        <v>0</v>
      </c>
      <c r="D22" s="11">
        <v>0</v>
      </c>
      <c r="E22" s="11">
        <v>4</v>
      </c>
      <c r="F22" s="12">
        <v>0</v>
      </c>
    </row>
    <row r="23" spans="1:6" x14ac:dyDescent="0.2">
      <c r="B23" s="32">
        <f>SUM(B20:B22)</f>
        <v>24</v>
      </c>
      <c r="C23" s="32">
        <f t="shared" ref="C23:F23" si="5">SUM(C20:C22)</f>
        <v>25</v>
      </c>
      <c r="D23" s="32">
        <f t="shared" si="5"/>
        <v>23</v>
      </c>
      <c r="E23" s="32">
        <f t="shared" si="5"/>
        <v>105</v>
      </c>
      <c r="F23" s="32">
        <f t="shared" si="5"/>
        <v>65</v>
      </c>
    </row>
    <row r="24" spans="1:6" x14ac:dyDescent="0.2">
      <c r="B24" s="19">
        <f>B23/$E$6</f>
        <v>9.9173553719008267E-2</v>
      </c>
      <c r="C24" s="19">
        <f t="shared" ref="C24:F24" si="6">C23/$E$6</f>
        <v>0.10330578512396695</v>
      </c>
      <c r="D24" s="19">
        <f t="shared" si="6"/>
        <v>9.5041322314049589E-2</v>
      </c>
      <c r="E24" s="19">
        <f t="shared" si="6"/>
        <v>0.43388429752066116</v>
      </c>
      <c r="F24" s="19">
        <f t="shared" si="6"/>
        <v>0.26859504132231404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9478-D350-574C-A901-16558B135A88}">
  <dimension ref="A1:L80"/>
  <sheetViews>
    <sheetView workbookViewId="0">
      <selection activeCell="A69" sqref="A69"/>
    </sheetView>
  </sheetViews>
  <sheetFormatPr baseColWidth="10" defaultRowHeight="16" x14ac:dyDescent="0.2"/>
  <cols>
    <col min="1" max="1" width="18" bestFit="1" customWidth="1"/>
    <col min="3" max="3" width="18.5" bestFit="1" customWidth="1"/>
    <col min="6" max="6" width="12.1640625" bestFit="1" customWidth="1"/>
  </cols>
  <sheetData>
    <row r="1" spans="1:12" ht="17" thickBot="1" x14ac:dyDescent="0.25">
      <c r="A1" s="53" t="s">
        <v>72</v>
      </c>
    </row>
    <row r="2" spans="1:12" ht="17" thickBot="1" x14ac:dyDescent="0.25">
      <c r="A2" s="17" t="s">
        <v>23</v>
      </c>
      <c r="B2" s="2" t="s">
        <v>26</v>
      </c>
      <c r="C2" s="3" t="s">
        <v>38</v>
      </c>
      <c r="D2" s="3" t="s">
        <v>27</v>
      </c>
      <c r="E2" s="3" t="s">
        <v>25</v>
      </c>
      <c r="F2" s="4" t="s">
        <v>24</v>
      </c>
    </row>
    <row r="3" spans="1:12" x14ac:dyDescent="0.2">
      <c r="A3" s="30" t="s">
        <v>47</v>
      </c>
      <c r="B3" s="35">
        <v>33</v>
      </c>
      <c r="C3" s="28">
        <v>4</v>
      </c>
      <c r="D3" s="28">
        <v>37</v>
      </c>
      <c r="E3" s="28">
        <v>64</v>
      </c>
      <c r="F3" s="29">
        <v>1</v>
      </c>
      <c r="G3" s="32">
        <f>SUM(B3:F3)</f>
        <v>139</v>
      </c>
      <c r="H3" s="18">
        <f>G3/$G$11</f>
        <v>0.17662007623888182</v>
      </c>
    </row>
    <row r="4" spans="1:12" x14ac:dyDescent="0.2">
      <c r="A4" s="21" t="s">
        <v>54</v>
      </c>
      <c r="B4" s="8">
        <v>0</v>
      </c>
      <c r="C4" s="1">
        <v>0</v>
      </c>
      <c r="D4" s="1">
        <v>0</v>
      </c>
      <c r="E4" s="1">
        <v>1</v>
      </c>
      <c r="F4" s="9">
        <v>0</v>
      </c>
      <c r="G4" s="32">
        <f>SUM(B4:F4)</f>
        <v>1</v>
      </c>
      <c r="H4" s="18">
        <f>G4/$G$11</f>
        <v>1.2706480304955528E-3</v>
      </c>
    </row>
    <row r="5" spans="1:12" x14ac:dyDescent="0.2">
      <c r="A5" s="21" t="s">
        <v>48</v>
      </c>
      <c r="B5" s="8">
        <v>42</v>
      </c>
      <c r="C5" s="1">
        <v>65</v>
      </c>
      <c r="D5" s="1">
        <v>61</v>
      </c>
      <c r="E5" s="1">
        <v>30</v>
      </c>
      <c r="F5" s="9">
        <v>155</v>
      </c>
      <c r="G5" s="32">
        <f t="shared" ref="G5:G10" si="0">SUM(B5:F5)</f>
        <v>353</v>
      </c>
      <c r="H5" s="18">
        <f t="shared" ref="H5:H10" si="1">G5/$G$11</f>
        <v>0.4485387547649301</v>
      </c>
    </row>
    <row r="6" spans="1:12" x14ac:dyDescent="0.2">
      <c r="A6" s="21" t="s">
        <v>43</v>
      </c>
      <c r="B6" s="8">
        <v>1</v>
      </c>
      <c r="C6" s="1">
        <v>0</v>
      </c>
      <c r="D6" s="1">
        <v>3</v>
      </c>
      <c r="E6" s="1">
        <v>12</v>
      </c>
      <c r="F6" s="9">
        <v>0</v>
      </c>
      <c r="G6" s="32">
        <f t="shared" si="0"/>
        <v>16</v>
      </c>
      <c r="H6" s="18">
        <f t="shared" si="1"/>
        <v>2.0330368487928845E-2</v>
      </c>
    </row>
    <row r="7" spans="1:12" x14ac:dyDescent="0.2">
      <c r="A7" s="21" t="s">
        <v>46</v>
      </c>
      <c r="B7" s="8">
        <v>29</v>
      </c>
      <c r="C7" s="1">
        <v>27</v>
      </c>
      <c r="D7" s="1">
        <v>6</v>
      </c>
      <c r="E7" s="1">
        <v>14</v>
      </c>
      <c r="F7" s="9">
        <v>9</v>
      </c>
      <c r="G7" s="32">
        <f t="shared" si="0"/>
        <v>85</v>
      </c>
      <c r="H7" s="18">
        <f t="shared" si="1"/>
        <v>0.10800508259212198</v>
      </c>
    </row>
    <row r="8" spans="1:12" x14ac:dyDescent="0.2">
      <c r="A8" s="21" t="s">
        <v>42</v>
      </c>
      <c r="B8" s="8">
        <v>4</v>
      </c>
      <c r="C8" s="1">
        <v>5</v>
      </c>
      <c r="D8" s="1">
        <v>14</v>
      </c>
      <c r="E8" s="1">
        <v>12</v>
      </c>
      <c r="F8" s="9">
        <v>115</v>
      </c>
      <c r="G8" s="32">
        <f t="shared" si="0"/>
        <v>150</v>
      </c>
      <c r="H8" s="18">
        <f t="shared" si="1"/>
        <v>0.19059720457433291</v>
      </c>
    </row>
    <row r="9" spans="1:12" x14ac:dyDescent="0.2">
      <c r="A9" s="21" t="s">
        <v>44</v>
      </c>
      <c r="B9" s="8">
        <v>1</v>
      </c>
      <c r="C9" s="1">
        <v>0</v>
      </c>
      <c r="D9" s="1">
        <v>1</v>
      </c>
      <c r="E9" s="1">
        <v>2</v>
      </c>
      <c r="F9" s="9">
        <v>0</v>
      </c>
      <c r="G9" s="32">
        <f t="shared" si="0"/>
        <v>4</v>
      </c>
      <c r="H9" s="18">
        <f t="shared" si="1"/>
        <v>5.0825921219822112E-3</v>
      </c>
    </row>
    <row r="10" spans="1:12" ht="17" thickBot="1" x14ac:dyDescent="0.25">
      <c r="A10" s="22" t="s">
        <v>45</v>
      </c>
      <c r="B10" s="10">
        <v>0</v>
      </c>
      <c r="C10" s="11">
        <v>8</v>
      </c>
      <c r="D10" s="11">
        <v>8</v>
      </c>
      <c r="E10" s="11">
        <v>23</v>
      </c>
      <c r="F10" s="12">
        <v>0</v>
      </c>
      <c r="G10" s="32">
        <f t="shared" si="0"/>
        <v>39</v>
      </c>
      <c r="H10" s="18">
        <f t="shared" si="1"/>
        <v>4.9555273189326558E-2</v>
      </c>
    </row>
    <row r="11" spans="1:12" x14ac:dyDescent="0.2">
      <c r="B11" s="32">
        <f>SUM(B3:B10)</f>
        <v>110</v>
      </c>
      <c r="C11" s="32">
        <f t="shared" ref="C11:F11" si="2">SUM(C3:C10)</f>
        <v>109</v>
      </c>
      <c r="D11" s="32">
        <f t="shared" si="2"/>
        <v>130</v>
      </c>
      <c r="E11" s="32">
        <f t="shared" si="2"/>
        <v>158</v>
      </c>
      <c r="F11" s="32">
        <f t="shared" si="2"/>
        <v>280</v>
      </c>
      <c r="G11" s="37">
        <f>SUM(G3:G10)</f>
        <v>787</v>
      </c>
    </row>
    <row r="12" spans="1:12" x14ac:dyDescent="0.2">
      <c r="B12" s="19">
        <f>B11/$G$11</f>
        <v>0.13977128335451081</v>
      </c>
      <c r="C12" s="19">
        <f t="shared" ref="C12:F12" si="3">C11/$G$11</f>
        <v>0.13850063532401524</v>
      </c>
      <c r="D12" s="19">
        <f t="shared" si="3"/>
        <v>0.16518424396442186</v>
      </c>
      <c r="E12" s="19">
        <f t="shared" si="3"/>
        <v>0.20076238881829733</v>
      </c>
      <c r="F12" s="19">
        <f t="shared" si="3"/>
        <v>0.35578144853875476</v>
      </c>
    </row>
    <row r="14" spans="1:12" ht="17" thickBot="1" x14ac:dyDescent="0.25">
      <c r="A14" t="s">
        <v>73</v>
      </c>
    </row>
    <row r="15" spans="1:12" ht="17" thickBot="1" x14ac:dyDescent="0.25">
      <c r="A15" s="17" t="s">
        <v>11</v>
      </c>
      <c r="B15" s="2" t="s">
        <v>17</v>
      </c>
      <c r="C15" s="3" t="s">
        <v>12</v>
      </c>
      <c r="D15" s="3" t="s">
        <v>18</v>
      </c>
      <c r="E15" s="3" t="s">
        <v>22</v>
      </c>
      <c r="F15" s="3" t="s">
        <v>20</v>
      </c>
      <c r="G15" s="3" t="s">
        <v>21</v>
      </c>
      <c r="H15" s="3" t="s">
        <v>16</v>
      </c>
      <c r="I15" s="3" t="s">
        <v>19</v>
      </c>
      <c r="J15" s="3" t="s">
        <v>15</v>
      </c>
      <c r="K15" s="3" t="s">
        <v>13</v>
      </c>
      <c r="L15" s="4" t="s">
        <v>14</v>
      </c>
    </row>
    <row r="16" spans="1:12" x14ac:dyDescent="0.2">
      <c r="A16" s="52" t="s">
        <v>47</v>
      </c>
      <c r="B16" s="5">
        <v>59</v>
      </c>
      <c r="C16" s="6">
        <v>0</v>
      </c>
      <c r="D16" s="6">
        <v>5</v>
      </c>
      <c r="E16" s="6"/>
      <c r="F16" s="6">
        <v>6</v>
      </c>
      <c r="G16" s="6">
        <v>9</v>
      </c>
      <c r="H16" s="6"/>
      <c r="I16" s="6">
        <v>4</v>
      </c>
      <c r="J16" s="6">
        <v>47</v>
      </c>
      <c r="K16" s="6">
        <v>3</v>
      </c>
      <c r="L16" s="7">
        <v>6</v>
      </c>
    </row>
    <row r="17" spans="1:12" x14ac:dyDescent="0.2">
      <c r="A17" s="24" t="s">
        <v>54</v>
      </c>
      <c r="B17" s="8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9">
        <v>0</v>
      </c>
    </row>
    <row r="18" spans="1:12" x14ac:dyDescent="0.2">
      <c r="A18" s="24" t="s">
        <v>48</v>
      </c>
      <c r="B18" s="8">
        <v>75</v>
      </c>
      <c r="C18" s="1">
        <v>28</v>
      </c>
      <c r="D18" s="1">
        <v>22</v>
      </c>
      <c r="E18" s="1">
        <v>27</v>
      </c>
      <c r="F18" s="1">
        <v>7</v>
      </c>
      <c r="G18" s="1">
        <v>6</v>
      </c>
      <c r="H18" s="1">
        <v>10</v>
      </c>
      <c r="I18" s="1">
        <v>26</v>
      </c>
      <c r="J18" s="1">
        <v>72</v>
      </c>
      <c r="K18" s="1">
        <f>27+4</f>
        <v>31</v>
      </c>
      <c r="L18" s="9">
        <v>49</v>
      </c>
    </row>
    <row r="19" spans="1:12" x14ac:dyDescent="0.2">
      <c r="A19" s="24" t="s">
        <v>43</v>
      </c>
      <c r="B19" s="8">
        <v>6</v>
      </c>
      <c r="C19" s="1">
        <v>0</v>
      </c>
      <c r="D19" s="1">
        <v>0</v>
      </c>
      <c r="E19" s="1">
        <v>2</v>
      </c>
      <c r="F19" s="1">
        <v>0</v>
      </c>
      <c r="G19" s="1">
        <v>0</v>
      </c>
      <c r="H19" s="1">
        <v>0</v>
      </c>
      <c r="I19" s="1">
        <v>0</v>
      </c>
      <c r="J19" s="1">
        <v>5</v>
      </c>
      <c r="K19" s="1">
        <v>0</v>
      </c>
      <c r="L19" s="9">
        <v>3</v>
      </c>
    </row>
    <row r="20" spans="1:12" x14ac:dyDescent="0.2">
      <c r="A20" s="24" t="s">
        <v>46</v>
      </c>
      <c r="B20" s="8">
        <v>27</v>
      </c>
      <c r="C20" s="1">
        <v>17</v>
      </c>
      <c r="D20" s="1">
        <v>4</v>
      </c>
      <c r="E20" s="1">
        <v>2</v>
      </c>
      <c r="F20" s="1">
        <v>1</v>
      </c>
      <c r="G20" s="1">
        <v>3</v>
      </c>
      <c r="H20" s="1">
        <v>4</v>
      </c>
      <c r="I20" s="1">
        <v>6</v>
      </c>
      <c r="J20" s="1">
        <v>17</v>
      </c>
      <c r="K20" s="1">
        <v>3</v>
      </c>
      <c r="L20" s="9">
        <v>1</v>
      </c>
    </row>
    <row r="21" spans="1:12" x14ac:dyDescent="0.2">
      <c r="A21" s="24" t="s">
        <v>42</v>
      </c>
      <c r="B21" s="8">
        <v>31</v>
      </c>
      <c r="C21" s="1">
        <v>2</v>
      </c>
      <c r="D21" s="1">
        <v>31</v>
      </c>
      <c r="E21" s="1">
        <v>16</v>
      </c>
      <c r="F21" s="1">
        <v>0</v>
      </c>
      <c r="G21" s="1">
        <v>0</v>
      </c>
      <c r="H21" s="1">
        <v>0</v>
      </c>
      <c r="I21" s="1">
        <v>3</v>
      </c>
      <c r="J21" s="1">
        <v>32</v>
      </c>
      <c r="K21" s="1">
        <v>13</v>
      </c>
      <c r="L21" s="9">
        <v>22</v>
      </c>
    </row>
    <row r="22" spans="1:12" x14ac:dyDescent="0.2">
      <c r="A22" s="24" t="s">
        <v>44</v>
      </c>
      <c r="B22" s="8">
        <v>3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9">
        <v>0</v>
      </c>
    </row>
    <row r="23" spans="1:12" ht="17" thickBot="1" x14ac:dyDescent="0.25">
      <c r="A23" s="25" t="s">
        <v>45</v>
      </c>
      <c r="B23" s="10">
        <v>19</v>
      </c>
      <c r="C23" s="11">
        <v>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3</v>
      </c>
      <c r="J23" s="11">
        <v>14</v>
      </c>
      <c r="K23" s="11">
        <v>1</v>
      </c>
      <c r="L23" s="12">
        <v>0</v>
      </c>
    </row>
    <row r="24" spans="1:12" x14ac:dyDescent="0.2">
      <c r="B24" s="32">
        <f t="shared" ref="B24:L24" si="4">SUM(B16:B23)</f>
        <v>220</v>
      </c>
      <c r="C24" s="32">
        <f t="shared" si="4"/>
        <v>49</v>
      </c>
      <c r="D24" s="32">
        <f t="shared" si="4"/>
        <v>62</v>
      </c>
      <c r="E24" s="32">
        <f t="shared" si="4"/>
        <v>47</v>
      </c>
      <c r="F24" s="32">
        <f t="shared" si="4"/>
        <v>14</v>
      </c>
      <c r="G24" s="32">
        <f t="shared" si="4"/>
        <v>19</v>
      </c>
      <c r="H24" s="32">
        <f t="shared" si="4"/>
        <v>14</v>
      </c>
      <c r="I24" s="32">
        <f t="shared" si="4"/>
        <v>42</v>
      </c>
      <c r="J24" s="32">
        <f t="shared" si="4"/>
        <v>188</v>
      </c>
      <c r="K24" s="32">
        <f t="shared" si="4"/>
        <v>51</v>
      </c>
      <c r="L24" s="32">
        <f t="shared" si="4"/>
        <v>81</v>
      </c>
    </row>
    <row r="25" spans="1:12" x14ac:dyDescent="0.2">
      <c r="B25" s="36">
        <f t="shared" ref="B25:L25" si="5">B24/$G$11</f>
        <v>0.27954256670902161</v>
      </c>
      <c r="C25" s="19">
        <f t="shared" si="5"/>
        <v>6.2261753494282084E-2</v>
      </c>
      <c r="D25" s="19">
        <f t="shared" si="5"/>
        <v>7.8780177890724265E-2</v>
      </c>
      <c r="E25" s="19">
        <f t="shared" si="5"/>
        <v>5.9720457433290977E-2</v>
      </c>
      <c r="F25" s="19">
        <f t="shared" si="5"/>
        <v>1.7789072426937738E-2</v>
      </c>
      <c r="G25" s="19">
        <f t="shared" si="5"/>
        <v>2.4142312579415501E-2</v>
      </c>
      <c r="H25" s="19">
        <f t="shared" si="5"/>
        <v>1.7789072426937738E-2</v>
      </c>
      <c r="I25" s="19">
        <f t="shared" si="5"/>
        <v>5.3367217280813214E-2</v>
      </c>
      <c r="J25" s="36">
        <f t="shared" si="5"/>
        <v>0.23888182973316391</v>
      </c>
      <c r="K25" s="19">
        <f t="shared" si="5"/>
        <v>6.480304955527319E-2</v>
      </c>
      <c r="L25" s="19">
        <f t="shared" si="5"/>
        <v>0.10292249047013977</v>
      </c>
    </row>
    <row r="27" spans="1:12" ht="17" thickBot="1" x14ac:dyDescent="0.25">
      <c r="A27" t="s">
        <v>74</v>
      </c>
    </row>
    <row r="28" spans="1:12" ht="17" thickBot="1" x14ac:dyDescent="0.25">
      <c r="A28" s="17" t="s">
        <v>0</v>
      </c>
      <c r="B28" s="31" t="s">
        <v>3</v>
      </c>
      <c r="C28" s="3" t="s">
        <v>1</v>
      </c>
      <c r="D28" s="4" t="s">
        <v>2</v>
      </c>
    </row>
    <row r="29" spans="1:12" x14ac:dyDescent="0.2">
      <c r="A29" s="30" t="s">
        <v>47</v>
      </c>
      <c r="B29" s="5">
        <v>42</v>
      </c>
      <c r="C29" s="6">
        <v>55</v>
      </c>
      <c r="D29" s="7">
        <v>42</v>
      </c>
    </row>
    <row r="30" spans="1:12" x14ac:dyDescent="0.2">
      <c r="A30" s="21" t="s">
        <v>54</v>
      </c>
      <c r="B30" s="8">
        <v>0</v>
      </c>
      <c r="C30" s="1">
        <v>0</v>
      </c>
      <c r="D30" s="9">
        <v>1</v>
      </c>
    </row>
    <row r="31" spans="1:12" x14ac:dyDescent="0.2">
      <c r="A31" s="21" t="s">
        <v>48</v>
      </c>
      <c r="B31" s="8">
        <v>212</v>
      </c>
      <c r="C31" s="1">
        <v>83</v>
      </c>
      <c r="D31" s="9">
        <v>58</v>
      </c>
    </row>
    <row r="32" spans="1:12" x14ac:dyDescent="0.2">
      <c r="A32" s="21" t="s">
        <v>43</v>
      </c>
      <c r="B32" s="8">
        <v>3</v>
      </c>
      <c r="C32" s="1">
        <v>5</v>
      </c>
      <c r="D32" s="9">
        <v>8</v>
      </c>
    </row>
    <row r="33" spans="1:4" x14ac:dyDescent="0.2">
      <c r="A33" s="21" t="s">
        <v>46</v>
      </c>
      <c r="B33" s="8">
        <v>18</v>
      </c>
      <c r="C33" s="1">
        <v>24</v>
      </c>
      <c r="D33" s="9">
        <v>43</v>
      </c>
    </row>
    <row r="34" spans="1:4" x14ac:dyDescent="0.2">
      <c r="A34" s="21" t="s">
        <v>42</v>
      </c>
      <c r="B34" s="8">
        <v>119</v>
      </c>
      <c r="C34" s="1">
        <v>30</v>
      </c>
      <c r="D34" s="9">
        <v>1</v>
      </c>
    </row>
    <row r="35" spans="1:4" x14ac:dyDescent="0.2">
      <c r="A35" s="21" t="s">
        <v>44</v>
      </c>
      <c r="B35" s="8">
        <v>1</v>
      </c>
      <c r="C35" s="1">
        <v>2</v>
      </c>
      <c r="D35" s="9">
        <v>1</v>
      </c>
    </row>
    <row r="36" spans="1:4" ht="17" thickBot="1" x14ac:dyDescent="0.25">
      <c r="A36" s="22" t="s">
        <v>45</v>
      </c>
      <c r="B36" s="10">
        <v>3</v>
      </c>
      <c r="C36" s="11">
        <v>8</v>
      </c>
      <c r="D36" s="12">
        <v>28</v>
      </c>
    </row>
    <row r="37" spans="1:4" x14ac:dyDescent="0.2">
      <c r="B37" s="32">
        <f>SUM(B29:B36)</f>
        <v>398</v>
      </c>
      <c r="C37" s="32">
        <f t="shared" ref="C37:D37" si="6">SUM(C29:C36)</f>
        <v>207</v>
      </c>
      <c r="D37" s="32">
        <f t="shared" si="6"/>
        <v>182</v>
      </c>
    </row>
    <row r="38" spans="1:4" x14ac:dyDescent="0.2">
      <c r="B38" s="19">
        <f>B37/$G$11</f>
        <v>0.50571791613722994</v>
      </c>
      <c r="C38" s="19">
        <f t="shared" ref="C38:D38" si="7">C37/$G$11</f>
        <v>0.26302414231257942</v>
      </c>
      <c r="D38" s="19">
        <f t="shared" si="7"/>
        <v>0.23125794155019061</v>
      </c>
    </row>
    <row r="41" spans="1:4" ht="17" thickBot="1" x14ac:dyDescent="0.25">
      <c r="A41" t="s">
        <v>75</v>
      </c>
    </row>
    <row r="42" spans="1:4" ht="17" thickBot="1" x14ac:dyDescent="0.25">
      <c r="A42" s="38" t="s">
        <v>39</v>
      </c>
      <c r="B42" s="34" t="s">
        <v>3</v>
      </c>
      <c r="C42" s="15" t="s">
        <v>1</v>
      </c>
      <c r="D42" s="16" t="s">
        <v>2</v>
      </c>
    </row>
    <row r="43" spans="1:4" x14ac:dyDescent="0.2">
      <c r="A43" s="30" t="s">
        <v>47</v>
      </c>
      <c r="B43" s="5">
        <v>42</v>
      </c>
      <c r="C43" s="6">
        <v>55</v>
      </c>
      <c r="D43" s="7">
        <v>42</v>
      </c>
    </row>
    <row r="44" spans="1:4" x14ac:dyDescent="0.2">
      <c r="A44" s="21" t="s">
        <v>54</v>
      </c>
      <c r="B44" s="8">
        <v>0</v>
      </c>
      <c r="C44" s="1">
        <v>0</v>
      </c>
      <c r="D44" s="9">
        <v>1</v>
      </c>
    </row>
    <row r="45" spans="1:4" x14ac:dyDescent="0.2">
      <c r="A45" s="21" t="s">
        <v>48</v>
      </c>
      <c r="B45" s="8">
        <f>212-104</f>
        <v>108</v>
      </c>
      <c r="C45" s="1">
        <v>83</v>
      </c>
      <c r="D45" s="9">
        <v>58</v>
      </c>
    </row>
    <row r="46" spans="1:4" x14ac:dyDescent="0.2">
      <c r="A46" s="21" t="s">
        <v>43</v>
      </c>
      <c r="B46" s="8">
        <v>3</v>
      </c>
      <c r="C46" s="1">
        <v>5</v>
      </c>
      <c r="D46" s="9">
        <v>8</v>
      </c>
    </row>
    <row r="47" spans="1:4" x14ac:dyDescent="0.2">
      <c r="A47" s="21" t="s">
        <v>46</v>
      </c>
      <c r="B47" s="8">
        <v>14</v>
      </c>
      <c r="C47" s="1">
        <v>24</v>
      </c>
      <c r="D47" s="9">
        <v>43</v>
      </c>
    </row>
    <row r="48" spans="1:4" x14ac:dyDescent="0.2">
      <c r="A48" s="21" t="s">
        <v>42</v>
      </c>
      <c r="B48" s="8">
        <f>119-80</f>
        <v>39</v>
      </c>
      <c r="C48" s="1">
        <v>30</v>
      </c>
      <c r="D48" s="9">
        <v>1</v>
      </c>
    </row>
    <row r="49" spans="1:7" x14ac:dyDescent="0.2">
      <c r="A49" s="21" t="s">
        <v>44</v>
      </c>
      <c r="B49" s="8">
        <v>0</v>
      </c>
      <c r="C49" s="1">
        <v>2</v>
      </c>
      <c r="D49" s="9">
        <v>1</v>
      </c>
    </row>
    <row r="50" spans="1:7" ht="17" thickBot="1" x14ac:dyDescent="0.25">
      <c r="A50" s="22" t="s">
        <v>45</v>
      </c>
      <c r="B50" s="10">
        <v>3</v>
      </c>
      <c r="C50" s="11">
        <v>8</v>
      </c>
      <c r="D50" s="12">
        <v>28</v>
      </c>
    </row>
    <row r="51" spans="1:7" x14ac:dyDescent="0.2">
      <c r="B51" s="32">
        <f>SUM(B43:B50)</f>
        <v>209</v>
      </c>
      <c r="C51" s="32">
        <f t="shared" ref="C51:D51" si="8">SUM(C43:C50)</f>
        <v>207</v>
      </c>
      <c r="D51" s="32">
        <f t="shared" si="8"/>
        <v>182</v>
      </c>
      <c r="E51">
        <f>SUM(B43:D50)</f>
        <v>598</v>
      </c>
    </row>
    <row r="52" spans="1:7" x14ac:dyDescent="0.2">
      <c r="B52" s="19">
        <f>B51/$E$51</f>
        <v>0.34949832775919731</v>
      </c>
      <c r="C52" s="19">
        <f t="shared" ref="C52:D52" si="9">C51/$E$51</f>
        <v>0.34615384615384615</v>
      </c>
      <c r="D52" s="19">
        <f t="shared" si="9"/>
        <v>0.30434782608695654</v>
      </c>
    </row>
    <row r="54" spans="1:7" ht="17" thickBot="1" x14ac:dyDescent="0.25">
      <c r="A54" s="53" t="s">
        <v>76</v>
      </c>
    </row>
    <row r="55" spans="1:7" ht="17" thickBot="1" x14ac:dyDescent="0.25">
      <c r="A55" s="38" t="s">
        <v>39</v>
      </c>
      <c r="B55" s="14" t="s">
        <v>26</v>
      </c>
      <c r="C55" s="15" t="s">
        <v>38</v>
      </c>
      <c r="D55" s="15" t="s">
        <v>27</v>
      </c>
      <c r="E55" s="15" t="s">
        <v>25</v>
      </c>
      <c r="F55" s="16" t="s">
        <v>24</v>
      </c>
    </row>
    <row r="56" spans="1:7" x14ac:dyDescent="0.2">
      <c r="A56" s="30" t="s">
        <v>47</v>
      </c>
      <c r="B56" s="35">
        <v>33</v>
      </c>
      <c r="C56" s="28">
        <v>4</v>
      </c>
      <c r="D56" s="28">
        <v>37</v>
      </c>
      <c r="E56" s="28">
        <v>64</v>
      </c>
      <c r="F56" s="29">
        <v>0</v>
      </c>
      <c r="G56" s="32">
        <f>SUM(B56:F56)</f>
        <v>138</v>
      </c>
    </row>
    <row r="57" spans="1:7" x14ac:dyDescent="0.2">
      <c r="A57" s="21" t="s">
        <v>54</v>
      </c>
      <c r="B57" s="8">
        <v>0</v>
      </c>
      <c r="C57" s="1">
        <v>0</v>
      </c>
      <c r="D57" s="1">
        <v>0</v>
      </c>
      <c r="E57" s="1">
        <v>1</v>
      </c>
      <c r="F57" s="9">
        <v>0</v>
      </c>
      <c r="G57" s="32">
        <f>SUM(B57:F57)</f>
        <v>1</v>
      </c>
    </row>
    <row r="58" spans="1:7" x14ac:dyDescent="0.2">
      <c r="A58" s="21" t="s">
        <v>48</v>
      </c>
      <c r="B58" s="8">
        <v>42</v>
      </c>
      <c r="C58" s="1">
        <v>65</v>
      </c>
      <c r="D58" s="1">
        <v>61</v>
      </c>
      <c r="E58" s="1">
        <v>30</v>
      </c>
      <c r="F58" s="9">
        <v>51</v>
      </c>
      <c r="G58" s="32">
        <f t="shared" ref="G58:G63" si="10">SUM(B58:F58)</f>
        <v>249</v>
      </c>
    </row>
    <row r="59" spans="1:7" x14ac:dyDescent="0.2">
      <c r="A59" s="21" t="s">
        <v>43</v>
      </c>
      <c r="B59" s="8">
        <v>1</v>
      </c>
      <c r="C59" s="1">
        <v>0</v>
      </c>
      <c r="D59" s="1">
        <v>3</v>
      </c>
      <c r="E59" s="1">
        <v>12</v>
      </c>
      <c r="F59" s="9">
        <v>0</v>
      </c>
      <c r="G59" s="32">
        <f t="shared" si="10"/>
        <v>16</v>
      </c>
    </row>
    <row r="60" spans="1:7" x14ac:dyDescent="0.2">
      <c r="A60" s="21" t="s">
        <v>46</v>
      </c>
      <c r="B60" s="8">
        <v>29</v>
      </c>
      <c r="C60" s="1">
        <v>27</v>
      </c>
      <c r="D60" s="1">
        <v>6</v>
      </c>
      <c r="E60" s="1">
        <v>14</v>
      </c>
      <c r="F60" s="9">
        <v>5</v>
      </c>
      <c r="G60" s="32">
        <f t="shared" si="10"/>
        <v>81</v>
      </c>
    </row>
    <row r="61" spans="1:7" x14ac:dyDescent="0.2">
      <c r="A61" s="21" t="s">
        <v>42</v>
      </c>
      <c r="B61" s="8">
        <v>4</v>
      </c>
      <c r="C61" s="1">
        <v>5</v>
      </c>
      <c r="D61" s="1">
        <v>14</v>
      </c>
      <c r="E61" s="1">
        <v>12</v>
      </c>
      <c r="F61" s="9">
        <v>35</v>
      </c>
      <c r="G61" s="32">
        <f t="shared" si="10"/>
        <v>70</v>
      </c>
    </row>
    <row r="62" spans="1:7" x14ac:dyDescent="0.2">
      <c r="A62" s="21" t="s">
        <v>44</v>
      </c>
      <c r="B62" s="8">
        <v>1</v>
      </c>
      <c r="C62" s="1">
        <v>0</v>
      </c>
      <c r="D62" s="1">
        <v>1</v>
      </c>
      <c r="E62" s="1">
        <v>2</v>
      </c>
      <c r="F62" s="9">
        <v>0</v>
      </c>
      <c r="G62" s="32">
        <f t="shared" si="10"/>
        <v>4</v>
      </c>
    </row>
    <row r="63" spans="1:7" ht="17" thickBot="1" x14ac:dyDescent="0.25">
      <c r="A63" s="22" t="s">
        <v>45</v>
      </c>
      <c r="B63" s="10">
        <v>0</v>
      </c>
      <c r="C63" s="11">
        <v>8</v>
      </c>
      <c r="D63" s="11">
        <v>8</v>
      </c>
      <c r="E63" s="11">
        <v>23</v>
      </c>
      <c r="F63" s="12">
        <v>0</v>
      </c>
      <c r="G63" s="32">
        <f t="shared" si="10"/>
        <v>39</v>
      </c>
    </row>
    <row r="64" spans="1:7" x14ac:dyDescent="0.2">
      <c r="B64" s="32">
        <f>SUM(B56:B63)</f>
        <v>110</v>
      </c>
      <c r="C64" s="32">
        <f t="shared" ref="C64:F64" si="11">SUM(C56:C63)</f>
        <v>109</v>
      </c>
      <c r="D64" s="32">
        <f t="shared" si="11"/>
        <v>130</v>
      </c>
      <c r="E64" s="32">
        <f t="shared" si="11"/>
        <v>158</v>
      </c>
      <c r="F64" s="32">
        <f t="shared" si="11"/>
        <v>91</v>
      </c>
      <c r="G64" s="37">
        <f>SUM(G56:G63)</f>
        <v>598</v>
      </c>
    </row>
    <row r="65" spans="1:8" x14ac:dyDescent="0.2">
      <c r="B65" s="19">
        <f>B64/$G$11</f>
        <v>0.13977128335451081</v>
      </c>
      <c r="C65" s="19">
        <f t="shared" ref="C65:F65" si="12">C64/$G$11</f>
        <v>0.13850063532401524</v>
      </c>
      <c r="D65" s="19">
        <f t="shared" si="12"/>
        <v>0.16518424396442186</v>
      </c>
      <c r="E65" s="19">
        <f t="shared" si="12"/>
        <v>0.20076238881829733</v>
      </c>
      <c r="F65" s="19">
        <f t="shared" si="12"/>
        <v>0.1156289707750953</v>
      </c>
    </row>
    <row r="69" spans="1:8" ht="17" thickBot="1" x14ac:dyDescent="0.25">
      <c r="A69" s="53" t="s">
        <v>77</v>
      </c>
    </row>
    <row r="70" spans="1:8" ht="17" thickBot="1" x14ac:dyDescent="0.25">
      <c r="A70" s="14" t="s">
        <v>55</v>
      </c>
      <c r="B70" s="15" t="s">
        <v>56</v>
      </c>
      <c r="C70" s="16" t="s">
        <v>57</v>
      </c>
      <c r="E70" s="13" t="s">
        <v>56</v>
      </c>
      <c r="F70" s="13" t="s">
        <v>57</v>
      </c>
    </row>
    <row r="71" spans="1:8" x14ac:dyDescent="0.2">
      <c r="A71" s="23" t="s">
        <v>47</v>
      </c>
      <c r="B71" s="5">
        <v>21</v>
      </c>
      <c r="C71" s="7">
        <v>118</v>
      </c>
      <c r="D71" s="32">
        <f>SUM(B71:C71)</f>
        <v>139</v>
      </c>
      <c r="E71" s="19">
        <f>B71/C71</f>
        <v>0.17796610169491525</v>
      </c>
      <c r="F71" s="18">
        <f>C71/D71</f>
        <v>0.84892086330935257</v>
      </c>
      <c r="H71">
        <f>17.8+10.26</f>
        <v>28.060000000000002</v>
      </c>
    </row>
    <row r="72" spans="1:8" x14ac:dyDescent="0.2">
      <c r="A72" s="24" t="s">
        <v>54</v>
      </c>
      <c r="B72" s="8">
        <v>0</v>
      </c>
      <c r="C72" s="9">
        <v>1</v>
      </c>
      <c r="D72" s="32">
        <f t="shared" ref="D72:D78" si="13">SUM(B72:C72)</f>
        <v>1</v>
      </c>
      <c r="E72" s="19">
        <f>B72/D72</f>
        <v>0</v>
      </c>
      <c r="F72" s="18">
        <f>C72/D72</f>
        <v>1</v>
      </c>
      <c r="H72">
        <f>14.45+10</f>
        <v>24.45</v>
      </c>
    </row>
    <row r="73" spans="1:8" x14ac:dyDescent="0.2">
      <c r="A73" s="24" t="s">
        <v>48</v>
      </c>
      <c r="B73" s="8">
        <v>51</v>
      </c>
      <c r="C73" s="9">
        <v>302</v>
      </c>
      <c r="D73" s="32">
        <f t="shared" si="13"/>
        <v>353</v>
      </c>
      <c r="E73" s="19">
        <f>B73/D73</f>
        <v>0.14447592067988668</v>
      </c>
      <c r="F73" s="18">
        <f>C73/D73</f>
        <v>0.85552407932011332</v>
      </c>
    </row>
    <row r="74" spans="1:8" x14ac:dyDescent="0.2">
      <c r="A74" s="24" t="s">
        <v>43</v>
      </c>
      <c r="B74" s="8">
        <v>0</v>
      </c>
      <c r="C74" s="9">
        <v>16</v>
      </c>
      <c r="D74" s="32">
        <f t="shared" si="13"/>
        <v>16</v>
      </c>
      <c r="E74" s="19">
        <f t="shared" ref="E74:E78" si="14">B74/D74</f>
        <v>0</v>
      </c>
      <c r="F74" s="18">
        <f t="shared" ref="F74:F78" si="15">C74/D74</f>
        <v>1</v>
      </c>
    </row>
    <row r="75" spans="1:8" x14ac:dyDescent="0.2">
      <c r="A75" s="24" t="s">
        <v>46</v>
      </c>
      <c r="B75" s="8">
        <v>14</v>
      </c>
      <c r="C75" s="9">
        <v>71</v>
      </c>
      <c r="D75" s="32">
        <f t="shared" si="13"/>
        <v>85</v>
      </c>
      <c r="E75" s="19">
        <f t="shared" si="14"/>
        <v>0.16470588235294117</v>
      </c>
      <c r="F75" s="18">
        <f t="shared" si="15"/>
        <v>0.83529411764705885</v>
      </c>
    </row>
    <row r="76" spans="1:8" x14ac:dyDescent="0.2">
      <c r="A76" s="24" t="s">
        <v>42</v>
      </c>
      <c r="B76" s="8">
        <v>15</v>
      </c>
      <c r="C76" s="9">
        <v>135</v>
      </c>
      <c r="D76" s="32">
        <f t="shared" si="13"/>
        <v>150</v>
      </c>
      <c r="E76" s="19">
        <f t="shared" si="14"/>
        <v>0.1</v>
      </c>
      <c r="F76" s="18">
        <f t="shared" si="15"/>
        <v>0.9</v>
      </c>
    </row>
    <row r="77" spans="1:8" x14ac:dyDescent="0.2">
      <c r="A77" s="24" t="s">
        <v>44</v>
      </c>
      <c r="B77" s="8">
        <v>0</v>
      </c>
      <c r="C77" s="9">
        <v>4</v>
      </c>
      <c r="D77" s="32">
        <f t="shared" si="13"/>
        <v>4</v>
      </c>
      <c r="E77" s="19">
        <f t="shared" si="14"/>
        <v>0</v>
      </c>
      <c r="F77" s="18">
        <f t="shared" si="15"/>
        <v>1</v>
      </c>
    </row>
    <row r="78" spans="1:8" ht="17" thickBot="1" x14ac:dyDescent="0.25">
      <c r="A78" s="25" t="s">
        <v>45</v>
      </c>
      <c r="B78" s="10">
        <v>4</v>
      </c>
      <c r="C78" s="12">
        <v>35</v>
      </c>
      <c r="D78" s="32">
        <f t="shared" si="13"/>
        <v>39</v>
      </c>
      <c r="E78" s="19">
        <f t="shared" si="14"/>
        <v>0.10256410256410256</v>
      </c>
      <c r="F78" s="18">
        <f t="shared" si="15"/>
        <v>0.89743589743589747</v>
      </c>
    </row>
    <row r="79" spans="1:8" x14ac:dyDescent="0.2">
      <c r="B79" s="32">
        <f>SUM(B71:B78)</f>
        <v>105</v>
      </c>
      <c r="C79" s="32">
        <f>SUM(C71:C78)</f>
        <v>682</v>
      </c>
      <c r="D79" s="37">
        <f>SUM(D71:D78)</f>
        <v>787</v>
      </c>
    </row>
    <row r="80" spans="1:8" x14ac:dyDescent="0.2">
      <c r="B80" s="19">
        <f>B79/$D$79</f>
        <v>0.13341804320203304</v>
      </c>
      <c r="C80" s="19">
        <f>C79/$D$79</f>
        <v>0.86658195679796701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9980-CF17-E049-999C-515F15EF45B2}">
  <dimension ref="A1:G20"/>
  <sheetViews>
    <sheetView workbookViewId="0">
      <selection activeCell="E18" sqref="E18"/>
    </sheetView>
  </sheetViews>
  <sheetFormatPr baseColWidth="10" defaultRowHeight="16" x14ac:dyDescent="0.2"/>
  <cols>
    <col min="5" max="5" width="12.1640625" bestFit="1" customWidth="1"/>
  </cols>
  <sheetData>
    <row r="1" spans="1:7" ht="17" thickBot="1" x14ac:dyDescent="0.25">
      <c r="A1" t="s">
        <v>78</v>
      </c>
    </row>
    <row r="2" spans="1:7" ht="17" thickBot="1" x14ac:dyDescent="0.25">
      <c r="A2" s="38" t="s">
        <v>11</v>
      </c>
      <c r="B2" s="34" t="s">
        <v>18</v>
      </c>
      <c r="C2" s="15" t="s">
        <v>14</v>
      </c>
      <c r="D2" s="15" t="s">
        <v>17</v>
      </c>
      <c r="E2" s="15" t="s">
        <v>20</v>
      </c>
      <c r="F2" s="16" t="s">
        <v>22</v>
      </c>
    </row>
    <row r="3" spans="1:7" x14ac:dyDescent="0.2">
      <c r="A3" s="20" t="s">
        <v>58</v>
      </c>
      <c r="B3" s="26">
        <v>5</v>
      </c>
      <c r="C3" s="6">
        <v>1</v>
      </c>
      <c r="D3" s="6">
        <v>0</v>
      </c>
      <c r="E3" s="6">
        <v>17</v>
      </c>
      <c r="F3" s="7">
        <v>0</v>
      </c>
      <c r="G3" s="32">
        <f>SUM(B3:F3)</f>
        <v>23</v>
      </c>
    </row>
    <row r="4" spans="1:7" ht="17" thickBot="1" x14ac:dyDescent="0.25">
      <c r="A4" s="22" t="s">
        <v>59</v>
      </c>
      <c r="B4" s="33">
        <v>0</v>
      </c>
      <c r="C4" s="11">
        <v>0</v>
      </c>
      <c r="D4" s="11">
        <v>2</v>
      </c>
      <c r="E4" s="11">
        <v>0</v>
      </c>
      <c r="F4" s="12">
        <v>1</v>
      </c>
      <c r="G4" s="32">
        <f>SUM(B4:F4)</f>
        <v>3</v>
      </c>
    </row>
    <row r="5" spans="1:7" x14ac:dyDescent="0.2">
      <c r="B5" s="32">
        <f>SUM(B3:B4)</f>
        <v>5</v>
      </c>
      <c r="C5" s="32">
        <f t="shared" ref="C5:F5" si="0">SUM(C3:C4)</f>
        <v>1</v>
      </c>
      <c r="D5" s="32">
        <f t="shared" si="0"/>
        <v>2</v>
      </c>
      <c r="E5" s="32">
        <f t="shared" si="0"/>
        <v>17</v>
      </c>
      <c r="F5" s="32">
        <f t="shared" si="0"/>
        <v>1</v>
      </c>
      <c r="G5" s="37">
        <f>SUM(B5:F5)</f>
        <v>26</v>
      </c>
    </row>
    <row r="6" spans="1:7" x14ac:dyDescent="0.2">
      <c r="B6" s="19">
        <f>B5/$G$5</f>
        <v>0.19230769230769232</v>
      </c>
      <c r="C6" s="19">
        <f t="shared" ref="C6:F6" si="1">C5/$G$5</f>
        <v>3.8461538461538464E-2</v>
      </c>
      <c r="D6" s="19">
        <f t="shared" si="1"/>
        <v>7.6923076923076927E-2</v>
      </c>
      <c r="E6" s="19">
        <f t="shared" si="1"/>
        <v>0.65384615384615385</v>
      </c>
      <c r="F6" s="19">
        <f t="shared" si="1"/>
        <v>3.8461538461538464E-2</v>
      </c>
    </row>
    <row r="8" spans="1:7" ht="17" thickBot="1" x14ac:dyDescent="0.25">
      <c r="A8" t="s">
        <v>79</v>
      </c>
    </row>
    <row r="9" spans="1:7" ht="17" thickBot="1" x14ac:dyDescent="0.25">
      <c r="A9" s="38" t="s">
        <v>0</v>
      </c>
      <c r="B9" s="34" t="s">
        <v>3</v>
      </c>
      <c r="C9" s="16" t="s">
        <v>2</v>
      </c>
    </row>
    <row r="10" spans="1:7" x14ac:dyDescent="0.2">
      <c r="A10" s="30" t="s">
        <v>58</v>
      </c>
      <c r="B10" s="39">
        <v>0</v>
      </c>
      <c r="C10" s="29">
        <v>23</v>
      </c>
    </row>
    <row r="11" spans="1:7" ht="17" thickBot="1" x14ac:dyDescent="0.25">
      <c r="A11" s="22" t="s">
        <v>59</v>
      </c>
      <c r="B11" s="33">
        <v>3</v>
      </c>
      <c r="C11" s="12">
        <v>0</v>
      </c>
    </row>
    <row r="12" spans="1:7" x14ac:dyDescent="0.2">
      <c r="B12" s="32">
        <f>SUM(B10:B11)</f>
        <v>3</v>
      </c>
      <c r="C12" s="32">
        <f>SUM(C10:C11)</f>
        <v>23</v>
      </c>
    </row>
    <row r="13" spans="1:7" x14ac:dyDescent="0.2">
      <c r="B13" s="19">
        <f>B12/$G$5</f>
        <v>0.11538461538461539</v>
      </c>
      <c r="C13" s="19">
        <f>C12/$G$5</f>
        <v>0.88461538461538458</v>
      </c>
    </row>
    <row r="15" spans="1:7" ht="17" thickBot="1" x14ac:dyDescent="0.25">
      <c r="A15" t="s">
        <v>80</v>
      </c>
    </row>
    <row r="16" spans="1:7" s="13" customFormat="1" ht="17" thickBot="1" x14ac:dyDescent="0.25">
      <c r="A16" s="38" t="s">
        <v>23</v>
      </c>
      <c r="B16" s="34" t="s">
        <v>24</v>
      </c>
      <c r="C16" s="15" t="s">
        <v>27</v>
      </c>
      <c r="D16" s="15" t="s">
        <v>25</v>
      </c>
      <c r="E16" s="16" t="s">
        <v>26</v>
      </c>
    </row>
    <row r="17" spans="1:5" x14ac:dyDescent="0.2">
      <c r="A17" s="20" t="s">
        <v>58</v>
      </c>
      <c r="B17" s="26">
        <v>0</v>
      </c>
      <c r="C17" s="6">
        <v>17</v>
      </c>
      <c r="D17" s="6">
        <v>6</v>
      </c>
      <c r="E17" s="7">
        <v>0</v>
      </c>
    </row>
    <row r="18" spans="1:5" ht="17" thickBot="1" x14ac:dyDescent="0.25">
      <c r="A18" s="22" t="s">
        <v>59</v>
      </c>
      <c r="B18" s="33">
        <v>2</v>
      </c>
      <c r="C18" s="11">
        <v>0</v>
      </c>
      <c r="D18" s="11">
        <v>0</v>
      </c>
      <c r="E18" s="12">
        <v>1</v>
      </c>
    </row>
    <row r="19" spans="1:5" x14ac:dyDescent="0.2">
      <c r="B19" s="32">
        <f>SUM(B17:B18)</f>
        <v>2</v>
      </c>
      <c r="C19" s="32">
        <f t="shared" ref="C19:E19" si="2">SUM(C17:C18)</f>
        <v>17</v>
      </c>
      <c r="D19" s="32">
        <f t="shared" si="2"/>
        <v>6</v>
      </c>
      <c r="E19" s="32">
        <f t="shared" si="2"/>
        <v>1</v>
      </c>
    </row>
    <row r="20" spans="1:5" x14ac:dyDescent="0.2">
      <c r="B20" s="19">
        <f>B19/$G$5</f>
        <v>7.6923076923076927E-2</v>
      </c>
      <c r="C20" s="19">
        <f t="shared" ref="C20:E20" si="3">C19/$G$5</f>
        <v>0.65384615384615385</v>
      </c>
      <c r="D20" s="19">
        <f t="shared" si="3"/>
        <v>0.23076923076923078</v>
      </c>
      <c r="E20" s="19">
        <f t="shared" si="3"/>
        <v>3.8461538461538464E-2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0A1B-0FEE-E342-816A-8F02F4D9FEFD}">
  <dimension ref="A1:J14"/>
  <sheetViews>
    <sheetView tabSelected="1" workbookViewId="0"/>
  </sheetViews>
  <sheetFormatPr baseColWidth="10" defaultRowHeight="16" x14ac:dyDescent="0.2"/>
  <sheetData>
    <row r="1" spans="1:10" ht="17" thickBot="1" x14ac:dyDescent="0.25">
      <c r="A1" s="53" t="s">
        <v>81</v>
      </c>
    </row>
    <row r="2" spans="1:10" x14ac:dyDescent="0.2">
      <c r="A2" s="5" t="s">
        <v>0</v>
      </c>
      <c r="B2" s="6" t="s">
        <v>3</v>
      </c>
      <c r="C2" s="6" t="s">
        <v>1</v>
      </c>
      <c r="D2" s="7" t="s">
        <v>2</v>
      </c>
    </row>
    <row r="3" spans="1:10" ht="17" thickBot="1" x14ac:dyDescent="0.25">
      <c r="A3" s="10" t="s">
        <v>49</v>
      </c>
      <c r="B3" s="11">
        <v>53</v>
      </c>
      <c r="C3" s="11">
        <v>121</v>
      </c>
      <c r="D3" s="12">
        <v>40</v>
      </c>
      <c r="E3">
        <f>SUM(B3:D3)</f>
        <v>214</v>
      </c>
    </row>
    <row r="4" spans="1:10" x14ac:dyDescent="0.2">
      <c r="B4" s="19">
        <f>B3/$E$3</f>
        <v>0.24766355140186916</v>
      </c>
      <c r="C4" s="19">
        <f t="shared" ref="C4:D4" si="0">C3/$E$3</f>
        <v>0.56542056074766356</v>
      </c>
      <c r="D4" s="19">
        <f t="shared" si="0"/>
        <v>0.18691588785046728</v>
      </c>
    </row>
    <row r="6" spans="1:10" ht="17" thickBot="1" x14ac:dyDescent="0.25">
      <c r="A6" t="s">
        <v>82</v>
      </c>
    </row>
    <row r="7" spans="1:10" x14ac:dyDescent="0.2">
      <c r="A7" s="5" t="s">
        <v>11</v>
      </c>
      <c r="B7" s="6" t="s">
        <v>14</v>
      </c>
      <c r="C7" s="6" t="s">
        <v>16</v>
      </c>
      <c r="D7" s="6" t="s">
        <v>12</v>
      </c>
      <c r="E7" s="6" t="s">
        <v>13</v>
      </c>
      <c r="F7" s="6" t="s">
        <v>17</v>
      </c>
      <c r="G7" s="6" t="s">
        <v>19</v>
      </c>
      <c r="H7" s="6" t="s">
        <v>52</v>
      </c>
      <c r="I7" s="6" t="s">
        <v>15</v>
      </c>
      <c r="J7" s="7" t="s">
        <v>22</v>
      </c>
    </row>
    <row r="8" spans="1:10" ht="17" thickBot="1" x14ac:dyDescent="0.25">
      <c r="A8" s="10" t="s">
        <v>49</v>
      </c>
      <c r="B8" s="11">
        <v>12</v>
      </c>
      <c r="C8" s="11">
        <v>8</v>
      </c>
      <c r="D8" s="11">
        <v>16</v>
      </c>
      <c r="E8" s="11">
        <v>22</v>
      </c>
      <c r="F8" s="11">
        <v>61</v>
      </c>
      <c r="G8" s="11">
        <v>8</v>
      </c>
      <c r="H8" s="11">
        <v>1</v>
      </c>
      <c r="I8" s="11">
        <v>81</v>
      </c>
      <c r="J8" s="12">
        <v>5</v>
      </c>
    </row>
    <row r="9" spans="1:10" x14ac:dyDescent="0.2">
      <c r="B9" s="19">
        <f>B8/$E$3</f>
        <v>5.6074766355140186E-2</v>
      </c>
      <c r="C9" s="19">
        <f t="shared" ref="C9:J9" si="1">C8/$E$3</f>
        <v>3.7383177570093455E-2</v>
      </c>
      <c r="D9" s="19">
        <f t="shared" si="1"/>
        <v>7.476635514018691E-2</v>
      </c>
      <c r="E9" s="19">
        <f t="shared" si="1"/>
        <v>0.10280373831775701</v>
      </c>
      <c r="F9" s="19">
        <f t="shared" si="1"/>
        <v>0.28504672897196259</v>
      </c>
      <c r="G9" s="19">
        <f t="shared" si="1"/>
        <v>3.7383177570093455E-2</v>
      </c>
      <c r="H9" s="19">
        <f t="shared" si="1"/>
        <v>4.6728971962616819E-3</v>
      </c>
      <c r="I9" s="19">
        <f t="shared" si="1"/>
        <v>0.37850467289719625</v>
      </c>
      <c r="J9" s="19">
        <f t="shared" si="1"/>
        <v>2.336448598130841E-2</v>
      </c>
    </row>
    <row r="11" spans="1:10" ht="17" thickBot="1" x14ac:dyDescent="0.25">
      <c r="A11" s="53" t="s">
        <v>83</v>
      </c>
    </row>
    <row r="12" spans="1:10" x14ac:dyDescent="0.2">
      <c r="A12" s="5" t="s">
        <v>23</v>
      </c>
      <c r="B12" s="6" t="s">
        <v>26</v>
      </c>
      <c r="C12" s="6" t="s">
        <v>38</v>
      </c>
      <c r="D12" s="6" t="s">
        <v>27</v>
      </c>
      <c r="E12" s="6" t="s">
        <v>25</v>
      </c>
      <c r="F12" s="7" t="s">
        <v>24</v>
      </c>
    </row>
    <row r="13" spans="1:10" ht="17" thickBot="1" x14ac:dyDescent="0.25">
      <c r="A13" s="10" t="s">
        <v>49</v>
      </c>
      <c r="B13" s="11">
        <v>42</v>
      </c>
      <c r="C13" s="11">
        <v>32</v>
      </c>
      <c r="D13" s="11">
        <v>21</v>
      </c>
      <c r="E13" s="11">
        <v>91</v>
      </c>
      <c r="F13" s="12">
        <v>28</v>
      </c>
    </row>
    <row r="14" spans="1:10" x14ac:dyDescent="0.2">
      <c r="B14" s="19">
        <f>B13/$E$3</f>
        <v>0.19626168224299065</v>
      </c>
      <c r="C14" s="19">
        <f t="shared" ref="C14:F14" si="2">C13/$E$3</f>
        <v>0.14953271028037382</v>
      </c>
      <c r="D14" s="19">
        <f t="shared" si="2"/>
        <v>9.8130841121495324E-2</v>
      </c>
      <c r="E14" s="19">
        <f t="shared" si="2"/>
        <v>0.42523364485981308</v>
      </c>
      <c r="F14" s="19">
        <f t="shared" si="2"/>
        <v>0.13084112149532709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Combined Taphonomy 7.3.1-7.3.2</vt:lpstr>
      <vt:lpstr>Destruction 7.3.3-7.3.5</vt:lpstr>
      <vt:lpstr>Fractures 7.3.6-7.3.9</vt:lpstr>
      <vt:lpstr>Deposits 7.3.10-7.3.12</vt:lpstr>
      <vt:lpstr>Staining 7.3.13-7.3.18</vt:lpstr>
      <vt:lpstr>Invertebrate 7.3.19-7.3.21</vt:lpstr>
      <vt:lpstr>Weathering 7.3.22-7.3.24</vt:lpstr>
      <vt:lpstr>'Combined Taphonomy 7.3.1-7.3.2'!_Toc117933385</vt:lpstr>
      <vt:lpstr>'Combined Taphonomy 7.3.1-7.3.2'!_Toc134789278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Keziah Claire Warburton (Student)</cp:lastModifiedBy>
  <dcterms:created xsi:type="dcterms:W3CDTF">2023-04-25T10:05:27Z</dcterms:created>
  <dcterms:modified xsi:type="dcterms:W3CDTF">2023-07-27T10:25:12Z</dcterms:modified>
</cp:coreProperties>
</file>