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kcwarburton1_uclan_ac_uk/Documents/PhD-Keziah’s MacBook Air/PhD/6. Final Document/Appendix for Dropbox/"/>
    </mc:Choice>
  </mc:AlternateContent>
  <xr:revisionPtr revIDLastSave="130" documentId="8_{6FB75CC2-F523-354D-B748-A68F82E77F90}" xr6:coauthVersionLast="47" xr6:coauthVersionMax="47" xr10:uidLastSave="{0919198D-F0A9-0A4F-9F2A-60BFFECAF0DB}"/>
  <bookViews>
    <workbookView xWindow="180" yWindow="1580" windowWidth="25340" windowHeight="19880" activeTab="1" xr2:uid="{A779142D-B70C-224A-B21D-9FA55738A9FF}"/>
  </bookViews>
  <sheets>
    <sheet name="Combined Taphonomy 7.5.1-7.5.4" sheetId="7" r:id="rId1"/>
    <sheet name="Destruction 7.5.5-7.5.7" sheetId="1" r:id="rId2"/>
    <sheet name="Fractures 7.5.8-7.5.10" sheetId="2" r:id="rId3"/>
    <sheet name="Deposits 7.5.11-7.5.14" sheetId="3" r:id="rId4"/>
    <sheet name="Staining 7.5.15-7.5.18" sheetId="4" r:id="rId5"/>
  </sheets>
  <definedNames>
    <definedName name="_Toc117933385" localSheetId="0">'Combined Taphonomy 7.5.1-7.5.4'!#REF!</definedName>
    <definedName name="_Toc134789278" localSheetId="0">'Combined Taphonomy 7.5.1-7.5.4'!#REF!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C25" i="2"/>
  <c r="B25" i="2"/>
  <c r="C7" i="2"/>
  <c r="B7" i="2"/>
  <c r="D6" i="2"/>
  <c r="D5" i="2"/>
  <c r="D4" i="2"/>
  <c r="D3" i="2"/>
  <c r="C18" i="1"/>
  <c r="B18" i="1"/>
  <c r="G46" i="7"/>
  <c r="F46" i="7"/>
  <c r="E46" i="7"/>
  <c r="D46" i="7"/>
  <c r="C46" i="7"/>
  <c r="B46" i="7"/>
  <c r="F34" i="7"/>
  <c r="I34" i="7"/>
  <c r="H34" i="7"/>
  <c r="C46" i="4"/>
  <c r="B46" i="4"/>
  <c r="D3" i="4"/>
  <c r="D6" i="1"/>
  <c r="H16" i="2" l="1"/>
  <c r="F17" i="2"/>
  <c r="D17" i="2"/>
  <c r="G17" i="2"/>
  <c r="C17" i="2"/>
  <c r="E17" i="2"/>
  <c r="H46" i="7"/>
  <c r="D7" i="2"/>
  <c r="E4" i="2" s="1"/>
  <c r="C34" i="7"/>
  <c r="D34" i="7"/>
  <c r="E34" i="7"/>
  <c r="G34" i="7"/>
  <c r="B34" i="7"/>
  <c r="B22" i="7"/>
  <c r="C22" i="7"/>
  <c r="D4" i="7"/>
  <c r="D5" i="7"/>
  <c r="D6" i="7"/>
  <c r="D7" i="7"/>
  <c r="D8" i="7"/>
  <c r="D9" i="7"/>
  <c r="D3" i="7"/>
  <c r="C10" i="7"/>
  <c r="B10" i="7"/>
  <c r="J34" i="7" l="1"/>
  <c r="B26" i="2"/>
  <c r="C26" i="2"/>
  <c r="E3" i="2"/>
  <c r="B17" i="2"/>
  <c r="C8" i="2"/>
  <c r="B8" i="2"/>
  <c r="E6" i="2"/>
  <c r="E5" i="2"/>
  <c r="D10" i="7"/>
  <c r="D4" i="4"/>
  <c r="D3" i="3"/>
  <c r="B4" i="3"/>
  <c r="C4" i="3"/>
  <c r="B28" i="1"/>
  <c r="C28" i="1"/>
  <c r="D18" i="1"/>
  <c r="E18" i="1"/>
  <c r="F18" i="1"/>
  <c r="G18" i="1"/>
  <c r="H18" i="1"/>
  <c r="D4" i="1"/>
  <c r="D5" i="1"/>
  <c r="D7" i="1"/>
  <c r="D3" i="1"/>
  <c r="B8" i="1"/>
  <c r="C8" i="1"/>
  <c r="I18" i="1" l="1"/>
  <c r="E19" i="1" s="1"/>
  <c r="E3" i="7"/>
  <c r="E47" i="7"/>
  <c r="F47" i="7"/>
  <c r="G47" i="7"/>
  <c r="C47" i="7"/>
  <c r="D47" i="7"/>
  <c r="H35" i="7"/>
  <c r="I35" i="7"/>
  <c r="B47" i="7"/>
  <c r="E9" i="7"/>
  <c r="C11" i="7"/>
  <c r="C23" i="7"/>
  <c r="E35" i="7"/>
  <c r="E7" i="7"/>
  <c r="B35" i="7"/>
  <c r="B11" i="7"/>
  <c r="D35" i="7"/>
  <c r="E4" i="7"/>
  <c r="B23" i="7"/>
  <c r="E5" i="7"/>
  <c r="E6" i="7"/>
  <c r="F35" i="7"/>
  <c r="C35" i="7"/>
  <c r="G35" i="7"/>
  <c r="E8" i="7"/>
  <c r="D4" i="3"/>
  <c r="D8" i="1"/>
  <c r="D19" i="1" l="1"/>
  <c r="C19" i="1"/>
  <c r="B19" i="1"/>
  <c r="F19" i="1"/>
  <c r="H19" i="1"/>
  <c r="G19" i="1"/>
  <c r="E6" i="1"/>
  <c r="C29" i="1"/>
  <c r="E4" i="1"/>
  <c r="B29" i="1"/>
  <c r="E5" i="1"/>
  <c r="E7" i="1"/>
  <c r="B9" i="1"/>
  <c r="E3" i="1"/>
  <c r="C9" i="1"/>
  <c r="C34" i="4"/>
  <c r="B34" i="4"/>
  <c r="C22" i="4"/>
  <c r="D22" i="4"/>
  <c r="E22" i="4"/>
  <c r="F22" i="4"/>
  <c r="G22" i="4"/>
  <c r="H22" i="4"/>
  <c r="B22" i="4"/>
  <c r="B10" i="4"/>
  <c r="C10" i="4"/>
  <c r="D5" i="4"/>
  <c r="D6" i="4"/>
  <c r="D7" i="4"/>
  <c r="D8" i="4"/>
  <c r="D9" i="4"/>
  <c r="B16" i="3"/>
  <c r="C10" i="3"/>
  <c r="C11" i="3" s="1"/>
  <c r="D10" i="3"/>
  <c r="D11" i="3" s="1"/>
  <c r="E10" i="3"/>
  <c r="E11" i="3" s="1"/>
  <c r="B10" i="3"/>
  <c r="B11" i="3" s="1"/>
  <c r="D10" i="4" l="1"/>
  <c r="E4" i="4" s="1"/>
  <c r="C5" i="3"/>
  <c r="B17" i="3"/>
  <c r="B5" i="3"/>
  <c r="B11" i="4" l="1"/>
  <c r="C11" i="4"/>
  <c r="B35" i="4"/>
  <c r="B23" i="4"/>
  <c r="B47" i="4"/>
  <c r="C47" i="4"/>
  <c r="E23" i="4"/>
  <c r="E5" i="4"/>
  <c r="F23" i="4"/>
  <c r="E3" i="4"/>
  <c r="E8" i="4"/>
  <c r="F6" i="4" s="1"/>
  <c r="C23" i="4"/>
  <c r="E9" i="4"/>
  <c r="G23" i="4"/>
  <c r="D23" i="4"/>
  <c r="E6" i="4"/>
  <c r="H23" i="4"/>
  <c r="C35" i="4"/>
  <c r="E7" i="4"/>
</calcChain>
</file>

<file path=xl/sharedStrings.xml><?xml version="1.0" encoding="utf-8"?>
<sst xmlns="http://schemas.openxmlformats.org/spreadsheetml/2006/main" count="184" uniqueCount="61">
  <si>
    <t>Side</t>
  </si>
  <si>
    <t>L</t>
  </si>
  <si>
    <t>R</t>
  </si>
  <si>
    <t>Fractures</t>
  </si>
  <si>
    <t>Deposits</t>
  </si>
  <si>
    <t>Destruction</t>
  </si>
  <si>
    <t>Invertebrate</t>
  </si>
  <si>
    <t>Root</t>
  </si>
  <si>
    <t>Staining</t>
  </si>
  <si>
    <t>Weathering</t>
  </si>
  <si>
    <t>View</t>
  </si>
  <si>
    <t>Sup</t>
  </si>
  <si>
    <t>Post</t>
  </si>
  <si>
    <t>Ant</t>
  </si>
  <si>
    <t>Inf</t>
  </si>
  <si>
    <t>Lat</t>
  </si>
  <si>
    <t>Med</t>
  </si>
  <si>
    <t>Element</t>
  </si>
  <si>
    <t>Long Bones</t>
  </si>
  <si>
    <t>Cranial</t>
  </si>
  <si>
    <t>Cortical removal without exposure</t>
  </si>
  <si>
    <t>Hole</t>
  </si>
  <si>
    <t>Crush</t>
  </si>
  <si>
    <t>Exposure of opposite surface</t>
  </si>
  <si>
    <t>Exposure of trabecular bone</t>
  </si>
  <si>
    <t>Transverse</t>
  </si>
  <si>
    <t>Oblique Dry</t>
  </si>
  <si>
    <t>Cracking</t>
  </si>
  <si>
    <t>Thin/Flaked</t>
  </si>
  <si>
    <t>Dark Soil</t>
  </si>
  <si>
    <t>Light Brown/Orange</t>
  </si>
  <si>
    <t>Dark Matt</t>
  </si>
  <si>
    <t>Light Spotted</t>
  </si>
  <si>
    <t>Light Matt</t>
  </si>
  <si>
    <t>Dark Spotted</t>
  </si>
  <si>
    <t>Light Soil</t>
  </si>
  <si>
    <t>Longitudinal</t>
  </si>
  <si>
    <t>ModExMod</t>
  </si>
  <si>
    <t>Y</t>
  </si>
  <si>
    <t>N</t>
  </si>
  <si>
    <t>Bucc</t>
  </si>
  <si>
    <t>Ling</t>
  </si>
  <si>
    <t>Adjusted</t>
  </si>
  <si>
    <t>Table 7.5.1: Frequencies according to element group for all modifications</t>
  </si>
  <si>
    <t>Table 7.5.2: Frequencies according to anatomical side for all modifications</t>
  </si>
  <si>
    <t>Table 7.5.3: Frequencies according to anatomical view for all modifications</t>
  </si>
  <si>
    <t>Table 7.5.4: Adjusted frequencies according to anatomical view for all modifications</t>
  </si>
  <si>
    <t>Table 7.5.7: Frequencies according to anatomical side for destruction</t>
  </si>
  <si>
    <t>Table 7.5.6: Frequencies according to anatomical view for destruction</t>
  </si>
  <si>
    <t>Table 7.5.5: Frequencies according to element group for destruction</t>
  </si>
  <si>
    <t>Table 7.5.8: Frequencies according to element group for fractures</t>
  </si>
  <si>
    <t>Table 7.5.10: Frequencies according to anatomical side for fractures</t>
  </si>
  <si>
    <t>Table 7.5.9: Frequencies according to anatomical view for fractures</t>
  </si>
  <si>
    <t>Table 7.5.12: Frequencies according to anatomical view for deposits</t>
  </si>
  <si>
    <t>Table 7.5.11: Frequencies according to anatomical side for deposits</t>
  </si>
  <si>
    <t>Table 7.5.13: Frequencies according to element group for deposits</t>
  </si>
  <si>
    <t>Table 7.5.14: ModExMod Frequencies for deposits</t>
  </si>
  <si>
    <t>Table 7.4.15: Frequencies according to element for staining</t>
  </si>
  <si>
    <t>Table 7.5.18: Frequency of stains modifying other modifications</t>
  </si>
  <si>
    <t>Table 7.5.16: Frequencies according to anatomical view for staining</t>
  </si>
  <si>
    <t>Table 7.5.17: Frequencies according to anatomical side for staining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</si>
</sst>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10" fontId="0" fillId="0" borderId="0" xfId="0" applyNumberFormat="1"/>
    <xf numFmtId="10" fontId="0" fillId="2" borderId="0" xfId="0" applyNumberFormat="1" applyFill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" borderId="0" xfId="0" applyFill="1"/>
    <xf numFmtId="0" fontId="0" fillId="0" borderId="22" xfId="0" applyBorder="1"/>
    <xf numFmtId="0" fontId="0" fillId="0" borderId="26" xfId="0" applyBorder="1"/>
    <xf numFmtId="10" fontId="0" fillId="4" borderId="0" xfId="0" applyNumberFormat="1" applyFill="1"/>
    <xf numFmtId="0" fontId="0" fillId="4" borderId="0" xfId="0" applyFill="1"/>
    <xf numFmtId="0" fontId="1" fillId="0" borderId="2" xfId="0" applyFont="1" applyBorder="1"/>
    <xf numFmtId="0" fontId="0" fillId="0" borderId="27" xfId="0" applyBorder="1"/>
    <xf numFmtId="0" fontId="1" fillId="0" borderId="15" xfId="0" applyFont="1" applyBorder="1"/>
    <xf numFmtId="0" fontId="0" fillId="0" borderId="28" xfId="0" applyBorder="1"/>
    <xf numFmtId="0" fontId="1" fillId="0" borderId="29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5" borderId="34" xfId="0" applyFill="1" applyBorder="1"/>
    <xf numFmtId="0" fontId="0" fillId="5" borderId="7" xfId="0" applyFill="1" applyBorder="1"/>
    <xf numFmtId="0" fontId="0" fillId="5" borderId="1" xfId="0" applyFill="1" applyBorder="1"/>
    <xf numFmtId="0" fontId="0" fillId="5" borderId="12" xfId="0" applyFill="1" applyBorder="1"/>
    <xf numFmtId="0" fontId="0" fillId="0" borderId="29" xfId="0" applyBorder="1"/>
    <xf numFmtId="0" fontId="1" fillId="0" borderId="36" xfId="0" applyFont="1" applyBorder="1"/>
    <xf numFmtId="0" fontId="1" fillId="0" borderId="37" xfId="0" applyFont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4EBA-8F31-1F42-866F-A5291EA6CCDA}">
  <dimension ref="A1:J47"/>
  <sheetViews>
    <sheetView topLeftCell="A18" workbookViewId="0">
      <selection activeCell="A38" sqref="A38"/>
    </sheetView>
  </sheetViews>
  <sheetFormatPr baseColWidth="10" defaultRowHeight="16" x14ac:dyDescent="0.2"/>
  <sheetData>
    <row r="1" spans="1:5" ht="17" thickBot="1" x14ac:dyDescent="0.25">
      <c r="A1" t="s">
        <v>43</v>
      </c>
    </row>
    <row r="2" spans="1:5" ht="17" thickBot="1" x14ac:dyDescent="0.25">
      <c r="A2" s="16" t="s">
        <v>17</v>
      </c>
      <c r="B2" s="29" t="s">
        <v>19</v>
      </c>
      <c r="C2" s="3" t="s">
        <v>18</v>
      </c>
    </row>
    <row r="3" spans="1:5" x14ac:dyDescent="0.2">
      <c r="A3" s="28" t="s">
        <v>4</v>
      </c>
      <c r="B3" s="5">
        <v>33</v>
      </c>
      <c r="C3" s="6">
        <v>0</v>
      </c>
      <c r="D3" s="30">
        <f t="shared" ref="D3:D10" si="0">SUM(B3:C3)</f>
        <v>33</v>
      </c>
      <c r="E3" s="18">
        <f t="shared" ref="E3:E9" si="1">D3/$D$10</f>
        <v>9.7922848664688422E-2</v>
      </c>
    </row>
    <row r="4" spans="1:5" x14ac:dyDescent="0.2">
      <c r="A4" s="20" t="s">
        <v>5</v>
      </c>
      <c r="B4" s="8">
        <v>54</v>
      </c>
      <c r="C4" s="1">
        <v>5</v>
      </c>
      <c r="D4" s="30">
        <f t="shared" si="0"/>
        <v>59</v>
      </c>
      <c r="E4" s="18">
        <f t="shared" si="1"/>
        <v>0.17507418397626112</v>
      </c>
    </row>
    <row r="5" spans="1:5" x14ac:dyDescent="0.2">
      <c r="A5" s="20" t="s">
        <v>3</v>
      </c>
      <c r="B5" s="8">
        <v>41</v>
      </c>
      <c r="C5" s="1">
        <v>2</v>
      </c>
      <c r="D5" s="30">
        <f t="shared" si="0"/>
        <v>43</v>
      </c>
      <c r="E5" s="18">
        <f t="shared" si="1"/>
        <v>0.12759643916913946</v>
      </c>
    </row>
    <row r="6" spans="1:5" x14ac:dyDescent="0.2">
      <c r="A6" s="20" t="s">
        <v>6</v>
      </c>
      <c r="B6" s="8">
        <v>1</v>
      </c>
      <c r="C6" s="1">
        <v>0</v>
      </c>
      <c r="D6" s="30">
        <f t="shared" si="0"/>
        <v>1</v>
      </c>
      <c r="E6" s="18">
        <f t="shared" si="1"/>
        <v>2.967359050445104E-3</v>
      </c>
    </row>
    <row r="7" spans="1:5" x14ac:dyDescent="0.2">
      <c r="A7" s="20" t="s">
        <v>7</v>
      </c>
      <c r="B7" s="8">
        <v>14</v>
      </c>
      <c r="C7" s="1">
        <v>0</v>
      </c>
      <c r="D7" s="30">
        <f t="shared" si="0"/>
        <v>14</v>
      </c>
      <c r="E7" s="18">
        <f t="shared" si="1"/>
        <v>4.1543026706231452E-2</v>
      </c>
    </row>
    <row r="8" spans="1:5" x14ac:dyDescent="0.2">
      <c r="A8" s="20" t="s">
        <v>8</v>
      </c>
      <c r="B8" s="8">
        <v>147</v>
      </c>
      <c r="C8" s="1">
        <v>23</v>
      </c>
      <c r="D8" s="30">
        <f t="shared" si="0"/>
        <v>170</v>
      </c>
      <c r="E8" s="18">
        <f t="shared" si="1"/>
        <v>0.50445103857566764</v>
      </c>
    </row>
    <row r="9" spans="1:5" ht="17" thickBot="1" x14ac:dyDescent="0.25">
      <c r="A9" s="21" t="s">
        <v>9</v>
      </c>
      <c r="B9" s="10">
        <v>3</v>
      </c>
      <c r="C9" s="11">
        <v>14</v>
      </c>
      <c r="D9" s="30">
        <f t="shared" si="0"/>
        <v>17</v>
      </c>
      <c r="E9" s="18">
        <f t="shared" si="1"/>
        <v>5.0445103857566766E-2</v>
      </c>
    </row>
    <row r="10" spans="1:5" x14ac:dyDescent="0.2">
      <c r="B10" s="30">
        <f>SUM(B3:B9)</f>
        <v>293</v>
      </c>
      <c r="C10" s="30">
        <f t="shared" ref="C10" si="2">SUM(C3:C9)</f>
        <v>44</v>
      </c>
      <c r="D10" s="34">
        <f t="shared" si="0"/>
        <v>337</v>
      </c>
    </row>
    <row r="11" spans="1:5" x14ac:dyDescent="0.2">
      <c r="B11" s="18">
        <f>B10/$D$10</f>
        <v>0.86943620178041547</v>
      </c>
      <c r="C11" s="18">
        <f>C10/$D$10</f>
        <v>0.13056379821958458</v>
      </c>
    </row>
    <row r="12" spans="1:5" x14ac:dyDescent="0.2">
      <c r="B12" s="17"/>
      <c r="C12" s="17"/>
    </row>
    <row r="13" spans="1:5" ht="17" thickBot="1" x14ac:dyDescent="0.25">
      <c r="A13" t="s">
        <v>44</v>
      </c>
    </row>
    <row r="14" spans="1:5" ht="17" thickBot="1" x14ac:dyDescent="0.25">
      <c r="A14" s="19" t="s">
        <v>0</v>
      </c>
      <c r="B14" s="3" t="s">
        <v>1</v>
      </c>
      <c r="C14" s="4" t="s">
        <v>2</v>
      </c>
    </row>
    <row r="15" spans="1:5" x14ac:dyDescent="0.2">
      <c r="A15" s="20" t="s">
        <v>4</v>
      </c>
      <c r="B15" s="6">
        <v>14</v>
      </c>
      <c r="C15" s="7">
        <v>19</v>
      </c>
    </row>
    <row r="16" spans="1:5" x14ac:dyDescent="0.2">
      <c r="A16" s="20" t="s">
        <v>5</v>
      </c>
      <c r="B16" s="1">
        <v>27</v>
      </c>
      <c r="C16" s="9">
        <v>32</v>
      </c>
    </row>
    <row r="17" spans="1:9" x14ac:dyDescent="0.2">
      <c r="A17" s="20" t="s">
        <v>3</v>
      </c>
      <c r="B17" s="1">
        <v>23</v>
      </c>
      <c r="C17" s="9">
        <v>20</v>
      </c>
    </row>
    <row r="18" spans="1:9" x14ac:dyDescent="0.2">
      <c r="A18" s="20" t="s">
        <v>6</v>
      </c>
      <c r="B18" s="1">
        <v>0</v>
      </c>
      <c r="C18" s="9">
        <v>1</v>
      </c>
    </row>
    <row r="19" spans="1:9" x14ac:dyDescent="0.2">
      <c r="A19" s="20" t="s">
        <v>7</v>
      </c>
      <c r="B19" s="1">
        <v>6</v>
      </c>
      <c r="C19" s="9">
        <v>8</v>
      </c>
    </row>
    <row r="20" spans="1:9" x14ac:dyDescent="0.2">
      <c r="A20" s="20" t="s">
        <v>8</v>
      </c>
      <c r="B20" s="1">
        <v>76</v>
      </c>
      <c r="C20" s="9">
        <v>94</v>
      </c>
    </row>
    <row r="21" spans="1:9" ht="17" thickBot="1" x14ac:dyDescent="0.25">
      <c r="A21" s="21" t="s">
        <v>9</v>
      </c>
      <c r="B21" s="11">
        <v>11</v>
      </c>
      <c r="C21" s="12">
        <v>6</v>
      </c>
    </row>
    <row r="22" spans="1:9" x14ac:dyDescent="0.2">
      <c r="B22" s="30">
        <f t="shared" ref="B22:C22" si="3">SUM(B15:B21)</f>
        <v>157</v>
      </c>
      <c r="C22" s="30">
        <f t="shared" si="3"/>
        <v>180</v>
      </c>
    </row>
    <row r="23" spans="1:9" x14ac:dyDescent="0.2">
      <c r="B23" s="18">
        <f t="shared" ref="B23:C23" si="4">B22/$D$10</f>
        <v>0.46587537091988129</v>
      </c>
      <c r="C23" s="18">
        <f t="shared" si="4"/>
        <v>0.53412462908011871</v>
      </c>
    </row>
    <row r="25" spans="1:9" ht="17" thickBot="1" x14ac:dyDescent="0.25">
      <c r="A25" t="s">
        <v>45</v>
      </c>
    </row>
    <row r="26" spans="1:9" ht="17" thickBot="1" x14ac:dyDescent="0.25">
      <c r="A26" s="19" t="s">
        <v>10</v>
      </c>
      <c r="B26" s="43" t="s">
        <v>40</v>
      </c>
      <c r="C26" s="44" t="s">
        <v>41</v>
      </c>
      <c r="D26" s="44" t="s">
        <v>15</v>
      </c>
      <c r="E26" s="44" t="s">
        <v>16</v>
      </c>
      <c r="F26" s="46" t="s">
        <v>13</v>
      </c>
      <c r="G26" s="45" t="s">
        <v>12</v>
      </c>
      <c r="H26" s="45" t="s">
        <v>11</v>
      </c>
      <c r="I26" s="45" t="s">
        <v>14</v>
      </c>
    </row>
    <row r="27" spans="1:9" x14ac:dyDescent="0.2">
      <c r="A27" s="23" t="s">
        <v>4</v>
      </c>
      <c r="B27" s="5">
        <v>1</v>
      </c>
      <c r="C27" s="6">
        <v>0</v>
      </c>
      <c r="D27" s="6">
        <v>19</v>
      </c>
      <c r="E27" s="6">
        <v>12</v>
      </c>
      <c r="F27" s="47">
        <v>1</v>
      </c>
      <c r="G27" s="6">
        <v>0</v>
      </c>
      <c r="H27" s="6">
        <v>0</v>
      </c>
      <c r="I27" s="7">
        <v>0</v>
      </c>
    </row>
    <row r="28" spans="1:9" x14ac:dyDescent="0.2">
      <c r="A28" s="23" t="s">
        <v>5</v>
      </c>
      <c r="B28" s="8">
        <v>7</v>
      </c>
      <c r="C28" s="1">
        <v>7</v>
      </c>
      <c r="D28" s="1">
        <v>17</v>
      </c>
      <c r="E28" s="1">
        <v>13</v>
      </c>
      <c r="F28" s="48">
        <v>10</v>
      </c>
      <c r="G28" s="1">
        <v>0</v>
      </c>
      <c r="H28" s="1">
        <v>0</v>
      </c>
      <c r="I28" s="9">
        <v>0</v>
      </c>
    </row>
    <row r="29" spans="1:9" x14ac:dyDescent="0.2">
      <c r="A29" s="23" t="s">
        <v>3</v>
      </c>
      <c r="B29" s="8">
        <v>3</v>
      </c>
      <c r="C29" s="1">
        <v>2</v>
      </c>
      <c r="D29" s="1">
        <v>15</v>
      </c>
      <c r="E29" s="1">
        <v>12</v>
      </c>
      <c r="F29" s="48">
        <v>9</v>
      </c>
      <c r="G29" s="1">
        <v>0</v>
      </c>
      <c r="H29" s="1">
        <v>2</v>
      </c>
      <c r="I29" s="9">
        <v>0</v>
      </c>
    </row>
    <row r="30" spans="1:9" x14ac:dyDescent="0.2">
      <c r="A30" s="23" t="s">
        <v>6</v>
      </c>
      <c r="B30" s="8">
        <v>0</v>
      </c>
      <c r="C30" s="1">
        <v>0</v>
      </c>
      <c r="D30" s="1">
        <v>0</v>
      </c>
      <c r="E30" s="1">
        <v>1</v>
      </c>
      <c r="F30" s="48">
        <v>0</v>
      </c>
      <c r="G30" s="1">
        <v>0</v>
      </c>
      <c r="H30" s="1">
        <v>0</v>
      </c>
      <c r="I30" s="9">
        <v>0</v>
      </c>
    </row>
    <row r="31" spans="1:9" x14ac:dyDescent="0.2">
      <c r="A31" s="23" t="s">
        <v>7</v>
      </c>
      <c r="B31" s="8">
        <v>0</v>
      </c>
      <c r="C31" s="1">
        <v>14</v>
      </c>
      <c r="D31" s="1">
        <v>0</v>
      </c>
      <c r="E31" s="1">
        <v>0</v>
      </c>
      <c r="F31" s="48">
        <v>0</v>
      </c>
      <c r="G31" s="1">
        <v>0</v>
      </c>
      <c r="H31" s="1">
        <v>0</v>
      </c>
      <c r="I31" s="9">
        <v>0</v>
      </c>
    </row>
    <row r="32" spans="1:9" x14ac:dyDescent="0.2">
      <c r="A32" s="23" t="s">
        <v>8</v>
      </c>
      <c r="B32" s="8">
        <v>14</v>
      </c>
      <c r="C32" s="1">
        <v>18</v>
      </c>
      <c r="D32" s="1">
        <v>51</v>
      </c>
      <c r="E32" s="1">
        <v>41</v>
      </c>
      <c r="F32" s="48">
        <v>23</v>
      </c>
      <c r="G32" s="1">
        <v>0</v>
      </c>
      <c r="H32" s="1">
        <v>10</v>
      </c>
      <c r="I32" s="9">
        <v>13</v>
      </c>
    </row>
    <row r="33" spans="1:10" ht="17" thickBot="1" x14ac:dyDescent="0.25">
      <c r="A33" s="24" t="s">
        <v>9</v>
      </c>
      <c r="B33" s="10">
        <v>0</v>
      </c>
      <c r="C33" s="11">
        <v>0</v>
      </c>
      <c r="D33" s="11">
        <v>3</v>
      </c>
      <c r="E33" s="11">
        <v>0</v>
      </c>
      <c r="F33" s="49">
        <v>0</v>
      </c>
      <c r="G33" s="11">
        <v>0</v>
      </c>
      <c r="H33" s="11">
        <v>3</v>
      </c>
      <c r="I33" s="12">
        <v>11</v>
      </c>
    </row>
    <row r="34" spans="1:10" x14ac:dyDescent="0.2">
      <c r="B34" s="30">
        <f>SUM(B27:B33)</f>
        <v>25</v>
      </c>
      <c r="C34" s="30">
        <f t="shared" ref="C34:G34" si="5">SUM(C27:C33)</f>
        <v>41</v>
      </c>
      <c r="D34" s="30">
        <f t="shared" si="5"/>
        <v>105</v>
      </c>
      <c r="E34" s="30">
        <f t="shared" si="5"/>
        <v>79</v>
      </c>
      <c r="F34" s="30">
        <f t="shared" si="5"/>
        <v>43</v>
      </c>
      <c r="G34" s="30">
        <f t="shared" si="5"/>
        <v>0</v>
      </c>
      <c r="H34" s="30">
        <f t="shared" ref="H34:I34" si="6">SUM(H27:H33)</f>
        <v>15</v>
      </c>
      <c r="I34" s="30">
        <f t="shared" si="6"/>
        <v>24</v>
      </c>
      <c r="J34" s="30">
        <f>SUM(B34:I34)</f>
        <v>332</v>
      </c>
    </row>
    <row r="35" spans="1:10" x14ac:dyDescent="0.2">
      <c r="B35" s="18">
        <f>B34/$D$10</f>
        <v>7.418397626112759E-2</v>
      </c>
      <c r="C35" s="18">
        <f t="shared" ref="C35:G35" si="7">C34/$D$10</f>
        <v>0.12166172106824925</v>
      </c>
      <c r="D35" s="18">
        <f t="shared" si="7"/>
        <v>0.31157270029673589</v>
      </c>
      <c r="E35" s="18">
        <f t="shared" si="7"/>
        <v>0.23442136498516319</v>
      </c>
      <c r="F35" s="18">
        <f t="shared" si="7"/>
        <v>0.12759643916913946</v>
      </c>
      <c r="G35" s="33">
        <f t="shared" si="7"/>
        <v>0</v>
      </c>
      <c r="H35" s="33">
        <f t="shared" ref="H35:I35" si="8">H34/$D$10</f>
        <v>4.4510385756676561E-2</v>
      </c>
      <c r="I35" s="33">
        <f t="shared" si="8"/>
        <v>7.1216617210682495E-2</v>
      </c>
    </row>
    <row r="36" spans="1:10" x14ac:dyDescent="0.2">
      <c r="C36" s="17"/>
    </row>
    <row r="37" spans="1:10" ht="17" thickBot="1" x14ac:dyDescent="0.25">
      <c r="A37" t="s">
        <v>46</v>
      </c>
      <c r="C37" s="17"/>
    </row>
    <row r="38" spans="1:10" ht="17" thickBot="1" x14ac:dyDescent="0.25">
      <c r="A38" s="19" t="s">
        <v>42</v>
      </c>
      <c r="B38" s="43" t="s">
        <v>40</v>
      </c>
      <c r="C38" s="44" t="s">
        <v>41</v>
      </c>
      <c r="D38" s="44" t="s">
        <v>15</v>
      </c>
      <c r="E38" s="44" t="s">
        <v>16</v>
      </c>
      <c r="F38" s="45" t="s">
        <v>11</v>
      </c>
      <c r="G38" s="45" t="s">
        <v>14</v>
      </c>
    </row>
    <row r="39" spans="1:10" x14ac:dyDescent="0.2">
      <c r="A39" s="23" t="s">
        <v>4</v>
      </c>
      <c r="B39" s="5">
        <v>1</v>
      </c>
      <c r="C39" s="6">
        <v>0</v>
      </c>
      <c r="D39" s="6">
        <v>19</v>
      </c>
      <c r="E39" s="6">
        <v>12</v>
      </c>
      <c r="F39" s="6">
        <v>0</v>
      </c>
      <c r="G39" s="7">
        <v>0</v>
      </c>
    </row>
    <row r="40" spans="1:10" x14ac:dyDescent="0.2">
      <c r="A40" s="23" t="s">
        <v>5</v>
      </c>
      <c r="B40" s="8">
        <v>7</v>
      </c>
      <c r="C40" s="1">
        <v>7</v>
      </c>
      <c r="D40" s="1">
        <v>17</v>
      </c>
      <c r="E40" s="1">
        <v>13</v>
      </c>
      <c r="F40" s="1">
        <v>0</v>
      </c>
      <c r="G40" s="9">
        <v>0</v>
      </c>
    </row>
    <row r="41" spans="1:10" x14ac:dyDescent="0.2">
      <c r="A41" s="23" t="s">
        <v>3</v>
      </c>
      <c r="B41" s="8">
        <v>3</v>
      </c>
      <c r="C41" s="1">
        <v>2</v>
      </c>
      <c r="D41" s="1">
        <v>15</v>
      </c>
      <c r="E41" s="1">
        <v>12</v>
      </c>
      <c r="F41" s="1">
        <v>2</v>
      </c>
      <c r="G41" s="9">
        <v>0</v>
      </c>
    </row>
    <row r="42" spans="1:10" x14ac:dyDescent="0.2">
      <c r="A42" s="23" t="s">
        <v>6</v>
      </c>
      <c r="B42" s="8">
        <v>0</v>
      </c>
      <c r="C42" s="1">
        <v>0</v>
      </c>
      <c r="D42" s="1">
        <v>0</v>
      </c>
      <c r="E42" s="1">
        <v>1</v>
      </c>
      <c r="F42" s="1">
        <v>0</v>
      </c>
      <c r="G42" s="9">
        <v>0</v>
      </c>
    </row>
    <row r="43" spans="1:10" x14ac:dyDescent="0.2">
      <c r="A43" s="23" t="s">
        <v>7</v>
      </c>
      <c r="B43" s="8">
        <v>0</v>
      </c>
      <c r="C43" s="1">
        <v>14</v>
      </c>
      <c r="D43" s="1">
        <v>0</v>
      </c>
      <c r="E43" s="1">
        <v>0</v>
      </c>
      <c r="F43" s="1">
        <v>0</v>
      </c>
      <c r="G43" s="9">
        <v>0</v>
      </c>
    </row>
    <row r="44" spans="1:10" x14ac:dyDescent="0.2">
      <c r="A44" s="23" t="s">
        <v>8</v>
      </c>
      <c r="B44" s="8">
        <v>14</v>
      </c>
      <c r="C44" s="1">
        <v>18</v>
      </c>
      <c r="D44" s="1">
        <v>51</v>
      </c>
      <c r="E44" s="1">
        <v>41</v>
      </c>
      <c r="F44" s="1">
        <v>10</v>
      </c>
      <c r="G44" s="9">
        <v>13</v>
      </c>
    </row>
    <row r="45" spans="1:10" ht="17" thickBot="1" x14ac:dyDescent="0.25">
      <c r="A45" s="24" t="s">
        <v>9</v>
      </c>
      <c r="B45" s="10">
        <v>0</v>
      </c>
      <c r="C45" s="11">
        <v>0</v>
      </c>
      <c r="D45" s="11">
        <v>3</v>
      </c>
      <c r="E45" s="11">
        <v>0</v>
      </c>
      <c r="F45" s="11">
        <v>3</v>
      </c>
      <c r="G45" s="12">
        <v>11</v>
      </c>
    </row>
    <row r="46" spans="1:10" x14ac:dyDescent="0.2">
      <c r="B46" s="30">
        <f>SUM(B39:B45)</f>
        <v>25</v>
      </c>
      <c r="C46" s="30">
        <f t="shared" ref="C46:G46" si="9">SUM(C39:C45)</f>
        <v>41</v>
      </c>
      <c r="D46" s="30">
        <f t="shared" si="9"/>
        <v>105</v>
      </c>
      <c r="E46" s="30">
        <f t="shared" si="9"/>
        <v>79</v>
      </c>
      <c r="F46" s="30">
        <f t="shared" si="9"/>
        <v>15</v>
      </c>
      <c r="G46" s="30">
        <f t="shared" si="9"/>
        <v>24</v>
      </c>
      <c r="H46" s="30">
        <f>SUM(B46:G46)</f>
        <v>289</v>
      </c>
    </row>
    <row r="47" spans="1:10" x14ac:dyDescent="0.2">
      <c r="B47" s="18">
        <f>B46/$D$10</f>
        <v>7.418397626112759E-2</v>
      </c>
      <c r="C47" s="18">
        <f t="shared" ref="C47:G47" si="10">C46/$D$10</f>
        <v>0.12166172106824925</v>
      </c>
      <c r="D47" s="18">
        <f t="shared" si="10"/>
        <v>0.31157270029673589</v>
      </c>
      <c r="E47" s="18">
        <f t="shared" si="10"/>
        <v>0.23442136498516319</v>
      </c>
      <c r="F47" s="33">
        <f t="shared" si="10"/>
        <v>4.4510385756676561E-2</v>
      </c>
      <c r="G47" s="33">
        <f t="shared" si="10"/>
        <v>7.1216617210682495E-2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EF22-D63C-2847-BC42-4F4D2A028467}">
  <dimension ref="A1:I29"/>
  <sheetViews>
    <sheetView tabSelected="1" workbookViewId="0">
      <selection activeCell="A21" sqref="A21"/>
    </sheetView>
  </sheetViews>
  <sheetFormatPr baseColWidth="10" defaultRowHeight="16" x14ac:dyDescent="0.2"/>
  <cols>
    <col min="1" max="1" width="29.6640625" bestFit="1" customWidth="1"/>
  </cols>
  <sheetData>
    <row r="1" spans="1:8" ht="17" thickBot="1" x14ac:dyDescent="0.25">
      <c r="A1" t="s">
        <v>49</v>
      </c>
    </row>
    <row r="2" spans="1:8" s="13" customFormat="1" ht="17" thickBot="1" x14ac:dyDescent="0.25">
      <c r="A2" s="37" t="s">
        <v>17</v>
      </c>
      <c r="B2" s="14" t="s">
        <v>18</v>
      </c>
      <c r="C2" s="14" t="s">
        <v>19</v>
      </c>
    </row>
    <row r="3" spans="1:8" x14ac:dyDescent="0.2">
      <c r="A3" s="20" t="s">
        <v>20</v>
      </c>
      <c r="B3" s="6">
        <v>0</v>
      </c>
      <c r="C3" s="6">
        <v>4</v>
      </c>
      <c r="D3" s="30">
        <f t="shared" ref="D3:D8" si="0">SUM(B3:C3)</f>
        <v>4</v>
      </c>
      <c r="E3" s="18">
        <f>D3/$D$8</f>
        <v>6.7796610169491525E-2</v>
      </c>
    </row>
    <row r="4" spans="1:8" x14ac:dyDescent="0.2">
      <c r="A4" s="20" t="s">
        <v>23</v>
      </c>
      <c r="B4" s="1">
        <v>0</v>
      </c>
      <c r="C4" s="1">
        <v>9</v>
      </c>
      <c r="D4" s="30">
        <f t="shared" si="0"/>
        <v>9</v>
      </c>
      <c r="E4" s="18">
        <f>D4/$D$8</f>
        <v>0.15254237288135594</v>
      </c>
    </row>
    <row r="5" spans="1:8" x14ac:dyDescent="0.2">
      <c r="A5" s="20" t="s">
        <v>24</v>
      </c>
      <c r="B5" s="1">
        <v>5</v>
      </c>
      <c r="C5" s="1">
        <v>36</v>
      </c>
      <c r="D5" s="30">
        <f t="shared" si="0"/>
        <v>41</v>
      </c>
      <c r="E5" s="18">
        <f>D5/$D$8</f>
        <v>0.69491525423728817</v>
      </c>
    </row>
    <row r="6" spans="1:8" x14ac:dyDescent="0.2">
      <c r="A6" s="20" t="s">
        <v>22</v>
      </c>
      <c r="B6" s="1">
        <v>0</v>
      </c>
      <c r="C6" s="1">
        <v>1</v>
      </c>
      <c r="D6" s="30">
        <f t="shared" si="0"/>
        <v>1</v>
      </c>
      <c r="E6" s="18">
        <f>D6/$D$8</f>
        <v>1.6949152542372881E-2</v>
      </c>
    </row>
    <row r="7" spans="1:8" ht="17" thickBot="1" x14ac:dyDescent="0.25">
      <c r="A7" s="21" t="s">
        <v>21</v>
      </c>
      <c r="B7" s="11">
        <v>0</v>
      </c>
      <c r="C7" s="11">
        <v>4</v>
      </c>
      <c r="D7" s="30">
        <f t="shared" si="0"/>
        <v>4</v>
      </c>
      <c r="E7" s="18">
        <f>D7/$D$8</f>
        <v>6.7796610169491525E-2</v>
      </c>
    </row>
    <row r="8" spans="1:8" x14ac:dyDescent="0.2">
      <c r="B8" s="30">
        <f>SUM(B3:B7)</f>
        <v>5</v>
      </c>
      <c r="C8" s="30">
        <f>SUM(C3:C7)</f>
        <v>54</v>
      </c>
      <c r="D8" s="34">
        <f t="shared" si="0"/>
        <v>59</v>
      </c>
    </row>
    <row r="9" spans="1:8" x14ac:dyDescent="0.2">
      <c r="B9" s="18">
        <f>B8/$D$8</f>
        <v>8.4745762711864403E-2</v>
      </c>
      <c r="C9" s="18">
        <f>C8/$D$8</f>
        <v>0.9152542372881356</v>
      </c>
    </row>
    <row r="11" spans="1:8" ht="17" thickBot="1" x14ac:dyDescent="0.25">
      <c r="A11" t="s">
        <v>48</v>
      </c>
    </row>
    <row r="12" spans="1:8" ht="17" thickBot="1" x14ac:dyDescent="0.25">
      <c r="A12" s="50" t="s">
        <v>10</v>
      </c>
      <c r="B12" s="2" t="s">
        <v>15</v>
      </c>
      <c r="C12" s="3" t="s">
        <v>13</v>
      </c>
      <c r="D12" s="3" t="s">
        <v>40</v>
      </c>
      <c r="E12" s="3" t="s">
        <v>41</v>
      </c>
      <c r="F12" s="3" t="s">
        <v>16</v>
      </c>
      <c r="G12" s="3" t="s">
        <v>11</v>
      </c>
      <c r="H12" s="4" t="s">
        <v>14</v>
      </c>
    </row>
    <row r="13" spans="1:8" x14ac:dyDescent="0.2">
      <c r="A13" s="22" t="s">
        <v>22</v>
      </c>
      <c r="B13" s="5">
        <v>0</v>
      </c>
      <c r="C13" s="6">
        <v>0</v>
      </c>
      <c r="D13" s="6">
        <v>0</v>
      </c>
      <c r="E13" s="6">
        <v>1</v>
      </c>
      <c r="F13" s="6">
        <v>0</v>
      </c>
      <c r="G13" s="6">
        <v>0</v>
      </c>
      <c r="H13" s="7">
        <v>0</v>
      </c>
    </row>
    <row r="14" spans="1:8" x14ac:dyDescent="0.2">
      <c r="A14" s="23" t="s">
        <v>23</v>
      </c>
      <c r="B14" s="8">
        <v>2</v>
      </c>
      <c r="C14" s="1">
        <v>2</v>
      </c>
      <c r="D14" s="1">
        <v>3</v>
      </c>
      <c r="E14" s="1">
        <v>1</v>
      </c>
      <c r="F14" s="1">
        <v>1</v>
      </c>
      <c r="G14" s="1">
        <v>0</v>
      </c>
      <c r="H14" s="9">
        <v>0</v>
      </c>
    </row>
    <row r="15" spans="1:8" x14ac:dyDescent="0.2">
      <c r="A15" s="23" t="s">
        <v>21</v>
      </c>
      <c r="B15" s="8">
        <v>2</v>
      </c>
      <c r="C15" s="1">
        <v>1</v>
      </c>
      <c r="D15" s="1">
        <v>0</v>
      </c>
      <c r="E15" s="1">
        <v>0</v>
      </c>
      <c r="F15" s="1">
        <v>1</v>
      </c>
      <c r="G15" s="1">
        <v>0</v>
      </c>
      <c r="H15" s="9">
        <v>0</v>
      </c>
    </row>
    <row r="16" spans="1:8" x14ac:dyDescent="0.2">
      <c r="A16" s="23" t="s">
        <v>24</v>
      </c>
      <c r="B16" s="8">
        <v>11</v>
      </c>
      <c r="C16" s="1">
        <v>7</v>
      </c>
      <c r="D16" s="1">
        <v>4</v>
      </c>
      <c r="E16" s="1">
        <v>5</v>
      </c>
      <c r="F16" s="1">
        <v>9</v>
      </c>
      <c r="G16" s="1">
        <v>1</v>
      </c>
      <c r="H16" s="9">
        <v>4</v>
      </c>
    </row>
    <row r="17" spans="1:9" ht="17" thickBot="1" x14ac:dyDescent="0.25">
      <c r="A17" s="24" t="s">
        <v>20</v>
      </c>
      <c r="B17" s="10">
        <v>2</v>
      </c>
      <c r="C17" s="11">
        <v>0</v>
      </c>
      <c r="D17" s="11">
        <v>0</v>
      </c>
      <c r="E17" s="11">
        <v>0</v>
      </c>
      <c r="F17" s="11">
        <v>2</v>
      </c>
      <c r="G17" s="11">
        <v>0</v>
      </c>
      <c r="H17" s="12">
        <v>0</v>
      </c>
    </row>
    <row r="18" spans="1:9" x14ac:dyDescent="0.2">
      <c r="B18" s="30">
        <f t="shared" ref="B18:H18" si="1">SUM(B13:B17)</f>
        <v>17</v>
      </c>
      <c r="C18" s="30">
        <f t="shared" si="1"/>
        <v>10</v>
      </c>
      <c r="D18" s="30">
        <f t="shared" si="1"/>
        <v>7</v>
      </c>
      <c r="E18" s="30">
        <f t="shared" si="1"/>
        <v>7</v>
      </c>
      <c r="F18" s="30">
        <f t="shared" si="1"/>
        <v>13</v>
      </c>
      <c r="G18" s="30">
        <f t="shared" si="1"/>
        <v>1</v>
      </c>
      <c r="H18" s="30">
        <f t="shared" si="1"/>
        <v>4</v>
      </c>
      <c r="I18" s="30">
        <f>SUM(B18:H18)</f>
        <v>59</v>
      </c>
    </row>
    <row r="19" spans="1:9" x14ac:dyDescent="0.2">
      <c r="B19" s="18">
        <f>B18/$I$18</f>
        <v>0.28813559322033899</v>
      </c>
      <c r="C19" s="18">
        <f t="shared" ref="C19:H19" si="2">C18/$I$18</f>
        <v>0.16949152542372881</v>
      </c>
      <c r="D19" s="18">
        <f t="shared" si="2"/>
        <v>0.11864406779661017</v>
      </c>
      <c r="E19" s="18">
        <f t="shared" si="2"/>
        <v>0.11864406779661017</v>
      </c>
      <c r="F19" s="18">
        <f t="shared" si="2"/>
        <v>0.22033898305084745</v>
      </c>
      <c r="G19" s="18">
        <f t="shared" si="2"/>
        <v>1.6949152542372881E-2</v>
      </c>
      <c r="H19" s="18">
        <f t="shared" si="2"/>
        <v>6.7796610169491525E-2</v>
      </c>
      <c r="I19" s="17"/>
    </row>
    <row r="21" spans="1:9" ht="17" thickBot="1" x14ac:dyDescent="0.25">
      <c r="A21" t="s">
        <v>47</v>
      </c>
    </row>
    <row r="22" spans="1:9" ht="17" thickBot="1" x14ac:dyDescent="0.25">
      <c r="A22" s="39" t="s">
        <v>0</v>
      </c>
      <c r="B22" s="14" t="s">
        <v>2</v>
      </c>
      <c r="C22" s="15" t="s">
        <v>1</v>
      </c>
    </row>
    <row r="23" spans="1:9" x14ac:dyDescent="0.2">
      <c r="A23" s="38" t="s">
        <v>20</v>
      </c>
      <c r="B23" s="26">
        <v>0</v>
      </c>
      <c r="C23" s="27">
        <v>4</v>
      </c>
    </row>
    <row r="24" spans="1:9" x14ac:dyDescent="0.2">
      <c r="A24" s="23" t="s">
        <v>23</v>
      </c>
      <c r="B24" s="1">
        <v>3</v>
      </c>
      <c r="C24" s="9">
        <v>6</v>
      </c>
    </row>
    <row r="25" spans="1:9" x14ac:dyDescent="0.2">
      <c r="A25" s="23" t="s">
        <v>24</v>
      </c>
      <c r="B25" s="1">
        <v>25</v>
      </c>
      <c r="C25" s="9">
        <v>16</v>
      </c>
    </row>
    <row r="26" spans="1:9" x14ac:dyDescent="0.2">
      <c r="A26" s="23" t="s">
        <v>22</v>
      </c>
      <c r="B26" s="1">
        <v>0</v>
      </c>
      <c r="C26" s="9">
        <v>1</v>
      </c>
    </row>
    <row r="27" spans="1:9" ht="17" thickBot="1" x14ac:dyDescent="0.25">
      <c r="A27" s="24" t="s">
        <v>21</v>
      </c>
      <c r="B27" s="11">
        <v>4</v>
      </c>
      <c r="C27" s="12">
        <v>0</v>
      </c>
    </row>
    <row r="28" spans="1:9" x14ac:dyDescent="0.2">
      <c r="B28">
        <f>SUM(B23:B27)</f>
        <v>32</v>
      </c>
      <c r="C28">
        <f>SUM(C23:C27)</f>
        <v>27</v>
      </c>
    </row>
    <row r="29" spans="1:9" x14ac:dyDescent="0.2">
      <c r="B29" s="18">
        <f t="shared" ref="B29:C29" si="3">B28/$D$8</f>
        <v>0.5423728813559322</v>
      </c>
      <c r="C29" s="18">
        <f t="shared" si="3"/>
        <v>0.4576271186440678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D2A6-28B4-3140-B8FC-B9A1A7BB339A}">
  <dimension ref="A1:I26"/>
  <sheetViews>
    <sheetView workbookViewId="0">
      <selection activeCell="I25" sqref="I25"/>
    </sheetView>
  </sheetViews>
  <sheetFormatPr baseColWidth="10" defaultRowHeight="16" x14ac:dyDescent="0.2"/>
  <cols>
    <col min="1" max="1" width="29.6640625" bestFit="1" customWidth="1"/>
  </cols>
  <sheetData>
    <row r="1" spans="1:9" ht="17" thickBot="1" x14ac:dyDescent="0.25">
      <c r="A1" t="s">
        <v>50</v>
      </c>
    </row>
    <row r="2" spans="1:9" ht="17" thickBot="1" x14ac:dyDescent="0.25">
      <c r="A2" s="35" t="s">
        <v>17</v>
      </c>
      <c r="B2" s="14" t="s">
        <v>18</v>
      </c>
      <c r="C2" s="15" t="s">
        <v>19</v>
      </c>
      <c r="D2" s="13"/>
      <c r="E2" s="13"/>
      <c r="F2" s="13"/>
      <c r="G2" s="13"/>
      <c r="H2" s="13"/>
      <c r="I2" s="13"/>
    </row>
    <row r="3" spans="1:9" x14ac:dyDescent="0.2">
      <c r="A3" s="28" t="s">
        <v>27</v>
      </c>
      <c r="B3" s="32">
        <v>2</v>
      </c>
      <c r="C3" s="27">
        <v>3</v>
      </c>
      <c r="D3" s="30">
        <f>SUM(B3:C3)</f>
        <v>5</v>
      </c>
      <c r="E3" s="18">
        <f>D3/$D$7</f>
        <v>0.11627906976744186</v>
      </c>
    </row>
    <row r="4" spans="1:9" x14ac:dyDescent="0.2">
      <c r="A4" s="20" t="s">
        <v>25</v>
      </c>
      <c r="B4" s="8">
        <v>0</v>
      </c>
      <c r="C4" s="9">
        <v>10</v>
      </c>
      <c r="D4" s="30">
        <f>SUM(B4:C4)</f>
        <v>10</v>
      </c>
      <c r="E4" s="18">
        <f>D4/$D$7</f>
        <v>0.23255813953488372</v>
      </c>
    </row>
    <row r="5" spans="1:9" x14ac:dyDescent="0.2">
      <c r="A5" s="20" t="s">
        <v>36</v>
      </c>
      <c r="B5" s="8">
        <v>0</v>
      </c>
      <c r="C5" s="9">
        <v>7</v>
      </c>
      <c r="D5" s="30">
        <f>SUM(B5:C5)</f>
        <v>7</v>
      </c>
      <c r="E5" s="18">
        <f>D5/$D$7</f>
        <v>0.16279069767441862</v>
      </c>
    </row>
    <row r="6" spans="1:9" ht="17" thickBot="1" x14ac:dyDescent="0.25">
      <c r="A6" s="21" t="s">
        <v>26</v>
      </c>
      <c r="B6" s="10">
        <v>0</v>
      </c>
      <c r="C6" s="12">
        <v>21</v>
      </c>
      <c r="D6" s="30">
        <f>SUM(B6:C6)</f>
        <v>21</v>
      </c>
      <c r="E6" s="18">
        <f>D6/$D$7</f>
        <v>0.48837209302325579</v>
      </c>
    </row>
    <row r="7" spans="1:9" x14ac:dyDescent="0.2">
      <c r="B7" s="30">
        <f>SUM(B3:B6)</f>
        <v>2</v>
      </c>
      <c r="C7" s="30">
        <f>SUM(C3:C6)</f>
        <v>41</v>
      </c>
      <c r="D7" s="34">
        <f>SUM(B7:C7)</f>
        <v>43</v>
      </c>
    </row>
    <row r="8" spans="1:9" x14ac:dyDescent="0.2">
      <c r="B8" s="18">
        <f>B7/$D$7</f>
        <v>4.6511627906976744E-2</v>
      </c>
      <c r="C8" s="18">
        <f>C7/$D$7</f>
        <v>0.95348837209302328</v>
      </c>
    </row>
    <row r="10" spans="1:9" ht="17" thickBot="1" x14ac:dyDescent="0.25">
      <c r="A10" s="59" t="s">
        <v>52</v>
      </c>
    </row>
    <row r="11" spans="1:9" ht="17" thickBot="1" x14ac:dyDescent="0.25">
      <c r="A11" s="16" t="s">
        <v>10</v>
      </c>
      <c r="B11" s="2" t="s">
        <v>13</v>
      </c>
      <c r="C11" s="3" t="s">
        <v>16</v>
      </c>
      <c r="D11" s="3" t="s">
        <v>40</v>
      </c>
      <c r="E11" s="3" t="s">
        <v>41</v>
      </c>
      <c r="F11" s="3" t="s">
        <v>15</v>
      </c>
      <c r="G11" s="4" t="s">
        <v>11</v>
      </c>
    </row>
    <row r="12" spans="1:9" x14ac:dyDescent="0.2">
      <c r="A12" s="28" t="s">
        <v>27</v>
      </c>
      <c r="B12" s="32">
        <v>0</v>
      </c>
      <c r="C12" s="26">
        <v>0</v>
      </c>
      <c r="D12" s="26">
        <v>1</v>
      </c>
      <c r="E12" s="26">
        <v>0</v>
      </c>
      <c r="F12" s="26">
        <v>2</v>
      </c>
      <c r="G12" s="27">
        <v>2</v>
      </c>
    </row>
    <row r="13" spans="1:9" x14ac:dyDescent="0.2">
      <c r="A13" s="20" t="s">
        <v>25</v>
      </c>
      <c r="B13" s="8">
        <v>2</v>
      </c>
      <c r="C13" s="1">
        <v>3</v>
      </c>
      <c r="D13" s="1">
        <v>1</v>
      </c>
      <c r="E13" s="1">
        <v>1</v>
      </c>
      <c r="F13" s="1">
        <v>3</v>
      </c>
      <c r="G13" s="9">
        <v>0</v>
      </c>
    </row>
    <row r="14" spans="1:9" x14ac:dyDescent="0.2">
      <c r="A14" s="20" t="s">
        <v>36</v>
      </c>
      <c r="B14" s="8">
        <v>3</v>
      </c>
      <c r="C14" s="1">
        <v>2</v>
      </c>
      <c r="D14" s="1">
        <v>0</v>
      </c>
      <c r="E14" s="1">
        <v>0</v>
      </c>
      <c r="F14" s="1">
        <v>2</v>
      </c>
      <c r="G14" s="9">
        <v>0</v>
      </c>
    </row>
    <row r="15" spans="1:9" ht="17" thickBot="1" x14ac:dyDescent="0.25">
      <c r="A15" s="21" t="s">
        <v>26</v>
      </c>
      <c r="B15" s="10">
        <v>4</v>
      </c>
      <c r="C15" s="11">
        <v>7</v>
      </c>
      <c r="D15" s="11">
        <v>1</v>
      </c>
      <c r="E15" s="11">
        <v>1</v>
      </c>
      <c r="F15" s="11">
        <v>8</v>
      </c>
      <c r="G15" s="12">
        <v>0</v>
      </c>
    </row>
    <row r="16" spans="1:9" x14ac:dyDescent="0.2">
      <c r="B16" s="30"/>
      <c r="C16" s="30">
        <f t="shared" ref="C16:G16" si="0">SUM(C12:C15)</f>
        <v>12</v>
      </c>
      <c r="D16" s="30">
        <f t="shared" si="0"/>
        <v>3</v>
      </c>
      <c r="E16" s="30">
        <f t="shared" si="0"/>
        <v>2</v>
      </c>
      <c r="F16" s="30">
        <f t="shared" si="0"/>
        <v>15</v>
      </c>
      <c r="G16" s="30">
        <f t="shared" si="0"/>
        <v>2</v>
      </c>
      <c r="H16" s="30">
        <f>SUM(B16:G16)</f>
        <v>34</v>
      </c>
    </row>
    <row r="17" spans="1:7" x14ac:dyDescent="0.2">
      <c r="B17" s="18">
        <f>B16/$F$16</f>
        <v>0</v>
      </c>
      <c r="C17" s="18">
        <f>C16/$H$16</f>
        <v>0.35294117647058826</v>
      </c>
      <c r="D17" s="18">
        <f t="shared" ref="D17:G17" si="1">D16/$H$16</f>
        <v>8.8235294117647065E-2</v>
      </c>
      <c r="E17" s="18">
        <f t="shared" si="1"/>
        <v>5.8823529411764705E-2</v>
      </c>
      <c r="F17" s="18">
        <f t="shared" si="1"/>
        <v>0.44117647058823528</v>
      </c>
      <c r="G17" s="18">
        <f t="shared" si="1"/>
        <v>5.8823529411764705E-2</v>
      </c>
    </row>
    <row r="19" spans="1:7" ht="17" thickBot="1" x14ac:dyDescent="0.25">
      <c r="A19" s="59" t="s">
        <v>51</v>
      </c>
    </row>
    <row r="20" spans="1:7" x14ac:dyDescent="0.2">
      <c r="A20" s="51" t="s">
        <v>0</v>
      </c>
      <c r="B20" s="51" t="s">
        <v>2</v>
      </c>
      <c r="C20" s="52" t="s">
        <v>1</v>
      </c>
    </row>
    <row r="21" spans="1:7" x14ac:dyDescent="0.2">
      <c r="A21" s="20" t="s">
        <v>27</v>
      </c>
      <c r="B21" s="20">
        <v>3</v>
      </c>
      <c r="C21" s="53">
        <v>2</v>
      </c>
    </row>
    <row r="22" spans="1:7" x14ac:dyDescent="0.2">
      <c r="A22" s="20" t="s">
        <v>25</v>
      </c>
      <c r="B22" s="20">
        <v>6</v>
      </c>
      <c r="C22" s="53">
        <v>4</v>
      </c>
    </row>
    <row r="23" spans="1:7" x14ac:dyDescent="0.2">
      <c r="A23" s="20" t="s">
        <v>36</v>
      </c>
      <c r="B23" s="20">
        <v>5</v>
      </c>
      <c r="C23" s="53">
        <v>2</v>
      </c>
    </row>
    <row r="24" spans="1:7" ht="17" thickBot="1" x14ac:dyDescent="0.25">
      <c r="A24" s="21" t="s">
        <v>26</v>
      </c>
      <c r="B24" s="21">
        <v>6</v>
      </c>
      <c r="C24" s="54">
        <v>15</v>
      </c>
    </row>
    <row r="25" spans="1:7" x14ac:dyDescent="0.2">
      <c r="B25">
        <f>SUM(B21:B24)</f>
        <v>20</v>
      </c>
      <c r="C25">
        <f>SUM(C21:C24)</f>
        <v>23</v>
      </c>
    </row>
    <row r="26" spans="1:7" x14ac:dyDescent="0.2">
      <c r="B26" s="18">
        <f t="shared" ref="B26:C26" si="2">B25/$D$7</f>
        <v>0.46511627906976744</v>
      </c>
      <c r="C26" s="18">
        <f t="shared" si="2"/>
        <v>0.53488372093023251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0058-3BBD-8441-9FC2-51E46ED2A9D3}">
  <dimension ref="A1:E22"/>
  <sheetViews>
    <sheetView workbookViewId="0">
      <selection activeCell="H22" sqref="H22"/>
    </sheetView>
  </sheetViews>
  <sheetFormatPr baseColWidth="10" defaultRowHeight="16" x14ac:dyDescent="0.2"/>
  <cols>
    <col min="1" max="1" width="11.83203125" bestFit="1" customWidth="1"/>
  </cols>
  <sheetData>
    <row r="1" spans="1:5" ht="17" thickBot="1" x14ac:dyDescent="0.25">
      <c r="A1" t="s">
        <v>54</v>
      </c>
    </row>
    <row r="2" spans="1:5" ht="17" thickBot="1" x14ac:dyDescent="0.25">
      <c r="A2" s="16" t="s">
        <v>0</v>
      </c>
      <c r="B2" s="3" t="s">
        <v>2</v>
      </c>
      <c r="C2" s="4" t="s">
        <v>1</v>
      </c>
    </row>
    <row r="3" spans="1:5" ht="17" thickBot="1" x14ac:dyDescent="0.25">
      <c r="A3" s="40" t="s">
        <v>28</v>
      </c>
      <c r="B3" s="41">
        <v>19</v>
      </c>
      <c r="C3" s="42">
        <v>14</v>
      </c>
      <c r="D3" s="30">
        <f>SUM(B3:C3)</f>
        <v>33</v>
      </c>
    </row>
    <row r="4" spans="1:5" x14ac:dyDescent="0.2">
      <c r="B4" s="30">
        <f>SUM(B3:B3)</f>
        <v>19</v>
      </c>
      <c r="C4" s="30">
        <f>SUM(C3:C3)</f>
        <v>14</v>
      </c>
      <c r="D4" s="34">
        <f>SUM(B4:C4)</f>
        <v>33</v>
      </c>
    </row>
    <row r="5" spans="1:5" x14ac:dyDescent="0.2">
      <c r="B5" s="18">
        <f>B4/$D$4</f>
        <v>0.5757575757575758</v>
      </c>
      <c r="C5" s="18">
        <f>C4/$D$4</f>
        <v>0.42424242424242425</v>
      </c>
    </row>
    <row r="7" spans="1:5" ht="17" thickBot="1" x14ac:dyDescent="0.25">
      <c r="A7" t="s">
        <v>53</v>
      </c>
    </row>
    <row r="8" spans="1:5" ht="17" thickBot="1" x14ac:dyDescent="0.25">
      <c r="A8" s="16" t="s">
        <v>10</v>
      </c>
      <c r="B8" s="29" t="s">
        <v>40</v>
      </c>
      <c r="C8" s="3" t="s">
        <v>13</v>
      </c>
      <c r="D8" s="3" t="s">
        <v>16</v>
      </c>
      <c r="E8" s="3" t="s">
        <v>15</v>
      </c>
    </row>
    <row r="9" spans="1:5" ht="17" thickBot="1" x14ac:dyDescent="0.25">
      <c r="A9" s="16" t="s">
        <v>28</v>
      </c>
      <c r="B9" s="2">
        <v>1</v>
      </c>
      <c r="C9" s="3">
        <v>1</v>
      </c>
      <c r="D9" s="3">
        <v>12</v>
      </c>
      <c r="E9" s="3">
        <v>19</v>
      </c>
    </row>
    <row r="10" spans="1:5" x14ac:dyDescent="0.2">
      <c r="B10" s="30">
        <f t="shared" ref="B10:E10" si="0">SUM(B9:B9)</f>
        <v>1</v>
      </c>
      <c r="C10" s="30">
        <f t="shared" si="0"/>
        <v>1</v>
      </c>
      <c r="D10" s="30">
        <f t="shared" si="0"/>
        <v>12</v>
      </c>
      <c r="E10" s="30">
        <f t="shared" si="0"/>
        <v>19</v>
      </c>
    </row>
    <row r="11" spans="1:5" x14ac:dyDescent="0.2">
      <c r="B11" s="33">
        <f t="shared" ref="B11:E11" si="1">B10/$D$4</f>
        <v>3.0303030303030304E-2</v>
      </c>
      <c r="C11" s="33">
        <f t="shared" si="1"/>
        <v>3.0303030303030304E-2</v>
      </c>
      <c r="D11" s="18">
        <f t="shared" si="1"/>
        <v>0.36363636363636365</v>
      </c>
      <c r="E11" s="18">
        <f t="shared" si="1"/>
        <v>0.5757575757575758</v>
      </c>
    </row>
    <row r="13" spans="1:5" ht="17" thickBot="1" x14ac:dyDescent="0.25">
      <c r="A13" s="59" t="s">
        <v>55</v>
      </c>
    </row>
    <row r="14" spans="1:5" ht="17" thickBot="1" x14ac:dyDescent="0.25">
      <c r="A14" s="50" t="s">
        <v>17</v>
      </c>
      <c r="B14" s="4" t="s">
        <v>19</v>
      </c>
    </row>
    <row r="15" spans="1:5" ht="17" thickBot="1" x14ac:dyDescent="0.25">
      <c r="A15" s="55" t="s">
        <v>28</v>
      </c>
      <c r="B15" s="41">
        <v>33</v>
      </c>
    </row>
    <row r="16" spans="1:5" x14ac:dyDescent="0.2">
      <c r="B16" s="30">
        <f>SUM(B15:B15)</f>
        <v>33</v>
      </c>
    </row>
    <row r="17" spans="1:3" x14ac:dyDescent="0.2">
      <c r="B17" s="18">
        <f t="shared" ref="B17" si="2">B16/$D$4</f>
        <v>1</v>
      </c>
    </row>
    <row r="20" spans="1:3" ht="17" thickBot="1" x14ac:dyDescent="0.25">
      <c r="A20" s="59" t="s">
        <v>56</v>
      </c>
    </row>
    <row r="21" spans="1:3" ht="17" thickBot="1" x14ac:dyDescent="0.25">
      <c r="A21" s="16" t="s">
        <v>37</v>
      </c>
      <c r="B21" s="29" t="s">
        <v>39</v>
      </c>
      <c r="C21" s="4" t="s">
        <v>38</v>
      </c>
    </row>
    <row r="22" spans="1:3" ht="17" thickBot="1" x14ac:dyDescent="0.25">
      <c r="A22" s="55" t="s">
        <v>28</v>
      </c>
      <c r="B22" s="29">
        <v>23</v>
      </c>
      <c r="C22" s="4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9478-D350-574C-A901-16558B135A88}">
  <dimension ref="A1:H47"/>
  <sheetViews>
    <sheetView workbookViewId="0">
      <selection activeCell="I39" sqref="I39"/>
    </sheetView>
  </sheetViews>
  <sheetFormatPr baseColWidth="10" defaultRowHeight="16" x14ac:dyDescent="0.2"/>
  <cols>
    <col min="1" max="1" width="18" bestFit="1" customWidth="1"/>
    <col min="3" max="3" width="18.5" bestFit="1" customWidth="1"/>
    <col min="6" max="6" width="12.1640625" bestFit="1" customWidth="1"/>
  </cols>
  <sheetData>
    <row r="1" spans="1:8" ht="17" thickBot="1" x14ac:dyDescent="0.25">
      <c r="A1" t="s">
        <v>57</v>
      </c>
    </row>
    <row r="2" spans="1:8" ht="17" thickBot="1" x14ac:dyDescent="0.25">
      <c r="A2" s="16" t="s">
        <v>17</v>
      </c>
      <c r="B2" s="29" t="s">
        <v>18</v>
      </c>
      <c r="C2" s="4" t="s">
        <v>19</v>
      </c>
    </row>
    <row r="3" spans="1:8" x14ac:dyDescent="0.2">
      <c r="A3" s="28" t="s">
        <v>29</v>
      </c>
      <c r="B3" s="36">
        <v>0</v>
      </c>
      <c r="C3" s="27">
        <v>13</v>
      </c>
      <c r="D3" s="30">
        <f t="shared" ref="D3:D9" si="0">SUM(B3:C3)</f>
        <v>13</v>
      </c>
      <c r="E3" s="17">
        <f t="shared" ref="E3:E9" si="1">D3/$D$10</f>
        <v>7.6470588235294124E-2</v>
      </c>
    </row>
    <row r="4" spans="1:8" x14ac:dyDescent="0.2">
      <c r="A4" s="20" t="s">
        <v>34</v>
      </c>
      <c r="B4" s="25">
        <v>3</v>
      </c>
      <c r="C4" s="9">
        <v>29</v>
      </c>
      <c r="D4" s="30">
        <f t="shared" si="0"/>
        <v>32</v>
      </c>
      <c r="E4" s="17">
        <f t="shared" si="1"/>
        <v>0.18823529411764706</v>
      </c>
    </row>
    <row r="5" spans="1:8" x14ac:dyDescent="0.2">
      <c r="A5" s="20" t="s">
        <v>31</v>
      </c>
      <c r="B5" s="25">
        <v>0</v>
      </c>
      <c r="C5" s="9">
        <v>2</v>
      </c>
      <c r="D5" s="30">
        <f t="shared" si="0"/>
        <v>2</v>
      </c>
      <c r="E5" s="17">
        <f t="shared" si="1"/>
        <v>1.1764705882352941E-2</v>
      </c>
    </row>
    <row r="6" spans="1:8" x14ac:dyDescent="0.2">
      <c r="A6" s="20" t="s">
        <v>33</v>
      </c>
      <c r="B6" s="25">
        <v>4</v>
      </c>
      <c r="C6" s="9">
        <v>22</v>
      </c>
      <c r="D6" s="30">
        <f t="shared" si="0"/>
        <v>26</v>
      </c>
      <c r="E6" s="17">
        <f t="shared" si="1"/>
        <v>0.15294117647058825</v>
      </c>
      <c r="F6" s="17">
        <f>E8+E3</f>
        <v>0.5</v>
      </c>
    </row>
    <row r="7" spans="1:8" x14ac:dyDescent="0.2">
      <c r="A7" s="20" t="s">
        <v>30</v>
      </c>
      <c r="B7" s="25">
        <v>2</v>
      </c>
      <c r="C7" s="9">
        <v>0</v>
      </c>
      <c r="D7" s="30">
        <f t="shared" si="0"/>
        <v>2</v>
      </c>
      <c r="E7" s="17">
        <f t="shared" si="1"/>
        <v>1.1764705882352941E-2</v>
      </c>
    </row>
    <row r="8" spans="1:8" x14ac:dyDescent="0.2">
      <c r="A8" s="20" t="s">
        <v>35</v>
      </c>
      <c r="B8" s="25">
        <v>6</v>
      </c>
      <c r="C8" s="9">
        <v>66</v>
      </c>
      <c r="D8" s="30">
        <f t="shared" si="0"/>
        <v>72</v>
      </c>
      <c r="E8" s="17">
        <f t="shared" si="1"/>
        <v>0.42352941176470588</v>
      </c>
    </row>
    <row r="9" spans="1:8" ht="17" thickBot="1" x14ac:dyDescent="0.25">
      <c r="A9" s="21" t="s">
        <v>32</v>
      </c>
      <c r="B9" s="31">
        <v>8</v>
      </c>
      <c r="C9" s="12">
        <v>15</v>
      </c>
      <c r="D9" s="30">
        <f t="shared" si="0"/>
        <v>23</v>
      </c>
      <c r="E9" s="17">
        <f t="shared" si="1"/>
        <v>0.13529411764705881</v>
      </c>
    </row>
    <row r="10" spans="1:8" x14ac:dyDescent="0.2">
      <c r="B10" s="30">
        <f t="shared" ref="B10:D10" si="2">SUM(B3:B9)</f>
        <v>23</v>
      </c>
      <c r="C10" s="30">
        <f t="shared" si="2"/>
        <v>147</v>
      </c>
      <c r="D10" s="34">
        <f t="shared" si="2"/>
        <v>170</v>
      </c>
    </row>
    <row r="11" spans="1:8" x14ac:dyDescent="0.2">
      <c r="B11" s="18">
        <f>B10/$D$10</f>
        <v>0.13529411764705881</v>
      </c>
      <c r="C11" s="18">
        <f>C10/$D$10</f>
        <v>0.86470588235294121</v>
      </c>
    </row>
    <row r="13" spans="1:8" ht="17" thickBot="1" x14ac:dyDescent="0.25">
      <c r="A13" t="s">
        <v>59</v>
      </c>
    </row>
    <row r="14" spans="1:8" ht="17" thickBot="1" x14ac:dyDescent="0.25">
      <c r="A14" s="16" t="s">
        <v>10</v>
      </c>
      <c r="B14" s="29" t="s">
        <v>15</v>
      </c>
      <c r="C14" s="3" t="s">
        <v>13</v>
      </c>
      <c r="D14" s="3" t="s">
        <v>40</v>
      </c>
      <c r="E14" s="3" t="s">
        <v>41</v>
      </c>
      <c r="F14" s="3" t="s">
        <v>16</v>
      </c>
      <c r="G14" s="3" t="s">
        <v>11</v>
      </c>
      <c r="H14" s="4" t="s">
        <v>14</v>
      </c>
    </row>
    <row r="15" spans="1:8" x14ac:dyDescent="0.2">
      <c r="A15" s="28" t="s">
        <v>29</v>
      </c>
      <c r="B15" s="36">
        <v>3</v>
      </c>
      <c r="C15" s="26">
        <v>0</v>
      </c>
      <c r="D15" s="26">
        <v>0</v>
      </c>
      <c r="E15" s="26">
        <v>0</v>
      </c>
      <c r="F15" s="26">
        <v>10</v>
      </c>
      <c r="G15" s="26">
        <v>0</v>
      </c>
      <c r="H15" s="27">
        <v>0</v>
      </c>
    </row>
    <row r="16" spans="1:8" x14ac:dyDescent="0.2">
      <c r="A16" s="20" t="s">
        <v>34</v>
      </c>
      <c r="B16" s="25">
        <v>21</v>
      </c>
      <c r="C16" s="1">
        <v>1</v>
      </c>
      <c r="D16" s="1">
        <v>3</v>
      </c>
      <c r="E16" s="1">
        <v>0</v>
      </c>
      <c r="F16" s="1">
        <v>4</v>
      </c>
      <c r="G16" s="1">
        <v>0</v>
      </c>
      <c r="H16" s="9">
        <v>3</v>
      </c>
    </row>
    <row r="17" spans="1:8" x14ac:dyDescent="0.2">
      <c r="A17" s="20" t="s">
        <v>31</v>
      </c>
      <c r="B17" s="25">
        <v>1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9">
        <v>0</v>
      </c>
    </row>
    <row r="18" spans="1:8" x14ac:dyDescent="0.2">
      <c r="A18" s="20" t="s">
        <v>33</v>
      </c>
      <c r="B18" s="25">
        <v>5</v>
      </c>
      <c r="C18" s="1">
        <v>6</v>
      </c>
      <c r="D18" s="1">
        <v>4</v>
      </c>
      <c r="E18" s="1">
        <v>5</v>
      </c>
      <c r="F18" s="1">
        <v>2</v>
      </c>
      <c r="G18" s="1">
        <v>4</v>
      </c>
      <c r="H18" s="9">
        <v>0</v>
      </c>
    </row>
    <row r="19" spans="1:8" x14ac:dyDescent="0.2">
      <c r="A19" s="20" t="s">
        <v>30</v>
      </c>
      <c r="B19" s="25">
        <v>0</v>
      </c>
      <c r="C19" s="1">
        <v>0</v>
      </c>
      <c r="D19" s="1">
        <v>0</v>
      </c>
      <c r="E19" s="1">
        <v>0</v>
      </c>
      <c r="F19" s="1">
        <v>0</v>
      </c>
      <c r="G19" s="1">
        <v>2</v>
      </c>
      <c r="H19" s="9">
        <v>0</v>
      </c>
    </row>
    <row r="20" spans="1:8" x14ac:dyDescent="0.2">
      <c r="A20" s="20" t="s">
        <v>35</v>
      </c>
      <c r="B20" s="25">
        <v>18</v>
      </c>
      <c r="C20" s="1">
        <v>14</v>
      </c>
      <c r="D20" s="1">
        <v>5</v>
      </c>
      <c r="E20" s="1">
        <v>13</v>
      </c>
      <c r="F20" s="1">
        <v>16</v>
      </c>
      <c r="G20" s="1">
        <v>2</v>
      </c>
      <c r="H20" s="9">
        <v>4</v>
      </c>
    </row>
    <row r="21" spans="1:8" ht="17" thickBot="1" x14ac:dyDescent="0.25">
      <c r="A21" s="21" t="s">
        <v>32</v>
      </c>
      <c r="B21" s="31">
        <v>3</v>
      </c>
      <c r="C21" s="11">
        <v>2</v>
      </c>
      <c r="D21" s="11">
        <v>2</v>
      </c>
      <c r="E21" s="11">
        <v>0</v>
      </c>
      <c r="F21" s="11">
        <v>8</v>
      </c>
      <c r="G21" s="11">
        <v>2</v>
      </c>
      <c r="H21" s="12">
        <v>6</v>
      </c>
    </row>
    <row r="22" spans="1:8" x14ac:dyDescent="0.2">
      <c r="B22" s="30">
        <f t="shared" ref="B22:H22" si="3">SUM(B15:B21)</f>
        <v>51</v>
      </c>
      <c r="C22" s="30">
        <f t="shared" si="3"/>
        <v>23</v>
      </c>
      <c r="D22" s="30">
        <f t="shared" si="3"/>
        <v>14</v>
      </c>
      <c r="E22" s="30">
        <f t="shared" si="3"/>
        <v>18</v>
      </c>
      <c r="F22" s="30">
        <f t="shared" si="3"/>
        <v>41</v>
      </c>
      <c r="G22" s="30">
        <f t="shared" si="3"/>
        <v>10</v>
      </c>
      <c r="H22" s="30">
        <f t="shared" si="3"/>
        <v>13</v>
      </c>
    </row>
    <row r="23" spans="1:8" x14ac:dyDescent="0.2">
      <c r="B23" s="18">
        <f t="shared" ref="B23:H23" si="4">B22/$D$10</f>
        <v>0.3</v>
      </c>
      <c r="C23" s="18">
        <f t="shared" si="4"/>
        <v>0.13529411764705881</v>
      </c>
      <c r="D23" s="18">
        <f t="shared" si="4"/>
        <v>8.2352941176470587E-2</v>
      </c>
      <c r="E23" s="18">
        <f t="shared" si="4"/>
        <v>0.10588235294117647</v>
      </c>
      <c r="F23" s="18">
        <f t="shared" si="4"/>
        <v>0.2411764705882353</v>
      </c>
      <c r="G23" s="33">
        <f t="shared" si="4"/>
        <v>5.8823529411764705E-2</v>
      </c>
      <c r="H23" s="18">
        <f t="shared" si="4"/>
        <v>7.6470588235294124E-2</v>
      </c>
    </row>
    <row r="25" spans="1:8" ht="17" thickBot="1" x14ac:dyDescent="0.25">
      <c r="A25" t="s">
        <v>60</v>
      </c>
    </row>
    <row r="26" spans="1:8" ht="17" thickBot="1" x14ac:dyDescent="0.25">
      <c r="A26" s="16" t="s">
        <v>0</v>
      </c>
      <c r="B26" s="56" t="s">
        <v>2</v>
      </c>
      <c r="C26" s="57" t="s">
        <v>1</v>
      </c>
    </row>
    <row r="27" spans="1:8" x14ac:dyDescent="0.2">
      <c r="A27" s="19" t="s">
        <v>29</v>
      </c>
      <c r="B27" s="58">
        <v>13</v>
      </c>
      <c r="C27" s="7">
        <v>0</v>
      </c>
    </row>
    <row r="28" spans="1:8" x14ac:dyDescent="0.2">
      <c r="A28" s="20" t="s">
        <v>34</v>
      </c>
      <c r="B28" s="25">
        <v>27</v>
      </c>
      <c r="C28" s="9">
        <v>5</v>
      </c>
    </row>
    <row r="29" spans="1:8" x14ac:dyDescent="0.2">
      <c r="A29" s="20" t="s">
        <v>31</v>
      </c>
      <c r="B29" s="25">
        <v>2</v>
      </c>
      <c r="C29" s="9">
        <v>0</v>
      </c>
    </row>
    <row r="30" spans="1:8" x14ac:dyDescent="0.2">
      <c r="A30" s="20" t="s">
        <v>33</v>
      </c>
      <c r="B30" s="25">
        <v>19</v>
      </c>
      <c r="C30" s="9">
        <v>7</v>
      </c>
    </row>
    <row r="31" spans="1:8" x14ac:dyDescent="0.2">
      <c r="A31" s="20" t="s">
        <v>30</v>
      </c>
      <c r="B31" s="25">
        <v>1</v>
      </c>
      <c r="C31" s="9">
        <v>1</v>
      </c>
    </row>
    <row r="32" spans="1:8" x14ac:dyDescent="0.2">
      <c r="A32" s="20" t="s">
        <v>35</v>
      </c>
      <c r="B32" s="25">
        <v>25</v>
      </c>
      <c r="C32" s="9">
        <v>47</v>
      </c>
    </row>
    <row r="33" spans="1:3" ht="17" thickBot="1" x14ac:dyDescent="0.25">
      <c r="A33" s="21" t="s">
        <v>32</v>
      </c>
      <c r="B33" s="31">
        <v>7</v>
      </c>
      <c r="C33" s="12">
        <v>16</v>
      </c>
    </row>
    <row r="34" spans="1:3" x14ac:dyDescent="0.2">
      <c r="B34" s="30">
        <f>SUM(B27:B33)</f>
        <v>94</v>
      </c>
      <c r="C34" s="30">
        <f>SUM(C27:C33)</f>
        <v>76</v>
      </c>
    </row>
    <row r="35" spans="1:3" x14ac:dyDescent="0.2">
      <c r="B35" s="18">
        <f>B34/$D$10</f>
        <v>0.55294117647058827</v>
      </c>
      <c r="C35" s="18">
        <f>C34/$D$10</f>
        <v>0.44705882352941179</v>
      </c>
    </row>
    <row r="37" spans="1:3" ht="17" thickBot="1" x14ac:dyDescent="0.25">
      <c r="A37" t="s">
        <v>58</v>
      </c>
    </row>
    <row r="38" spans="1:3" ht="17" thickBot="1" x14ac:dyDescent="0.25">
      <c r="A38" s="16" t="s">
        <v>37</v>
      </c>
      <c r="B38" s="29" t="s">
        <v>39</v>
      </c>
      <c r="C38" s="4" t="s">
        <v>38</v>
      </c>
    </row>
    <row r="39" spans="1:3" x14ac:dyDescent="0.2">
      <c r="A39" s="28" t="s">
        <v>29</v>
      </c>
      <c r="B39" s="36">
        <v>9</v>
      </c>
      <c r="C39" s="27">
        <v>4</v>
      </c>
    </row>
    <row r="40" spans="1:3" x14ac:dyDescent="0.2">
      <c r="A40" s="20" t="s">
        <v>34</v>
      </c>
      <c r="B40" s="25">
        <v>31</v>
      </c>
      <c r="C40" s="9">
        <v>1</v>
      </c>
    </row>
    <row r="41" spans="1:3" x14ac:dyDescent="0.2">
      <c r="A41" s="20" t="s">
        <v>31</v>
      </c>
      <c r="B41" s="25">
        <v>2</v>
      </c>
      <c r="C41" s="9">
        <v>0</v>
      </c>
    </row>
    <row r="42" spans="1:3" x14ac:dyDescent="0.2">
      <c r="A42" s="20" t="s">
        <v>33</v>
      </c>
      <c r="B42" s="25">
        <v>23</v>
      </c>
      <c r="C42" s="9">
        <v>3</v>
      </c>
    </row>
    <row r="43" spans="1:3" x14ac:dyDescent="0.2">
      <c r="A43" s="20" t="s">
        <v>30</v>
      </c>
      <c r="B43" s="25">
        <v>2</v>
      </c>
      <c r="C43" s="9">
        <v>0</v>
      </c>
    </row>
    <row r="44" spans="1:3" x14ac:dyDescent="0.2">
      <c r="A44" s="20" t="s">
        <v>35</v>
      </c>
      <c r="B44" s="25">
        <v>67</v>
      </c>
      <c r="C44" s="9">
        <v>5</v>
      </c>
    </row>
    <row r="45" spans="1:3" ht="17" thickBot="1" x14ac:dyDescent="0.25">
      <c r="A45" s="21" t="s">
        <v>32</v>
      </c>
      <c r="B45" s="31">
        <v>22</v>
      </c>
      <c r="C45" s="12">
        <v>1</v>
      </c>
    </row>
    <row r="46" spans="1:3" x14ac:dyDescent="0.2">
      <c r="B46" s="30">
        <f>SUM(B39:B45)</f>
        <v>156</v>
      </c>
      <c r="C46" s="30">
        <f>SUM(C39:C45)</f>
        <v>14</v>
      </c>
    </row>
    <row r="47" spans="1:3" x14ac:dyDescent="0.2">
      <c r="B47" s="18">
        <f>B46/$D$10</f>
        <v>0.91764705882352937</v>
      </c>
      <c r="C47" s="18">
        <f>C46/$D$10</f>
        <v>8.2352941176470587E-2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Combined Taphonomy 7.5.1-7.5.4</vt:lpstr>
      <vt:lpstr>Destruction 7.5.5-7.5.7</vt:lpstr>
      <vt:lpstr>Fractures 7.5.8-7.5.10</vt:lpstr>
      <vt:lpstr>Deposits 7.5.11-7.5.14</vt:lpstr>
      <vt:lpstr>Staining 7.5.15-7.5.18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Keziah Claire Warburton (Student)</cp:lastModifiedBy>
  <dcterms:created xsi:type="dcterms:W3CDTF">2023-04-25T10:05:27Z</dcterms:created>
  <dcterms:modified xsi:type="dcterms:W3CDTF">2023-07-27T10:52:32Z</dcterms:modified>
</cp:coreProperties>
</file>